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N:\03_Beschaffungen &amp; Nachträge\2025 Alle Vorgänge\25-08708 Wach- und Sicherheitsdienst Nord und Bayern\040_Vergabeunterlagen\geänderte Dokumente\"/>
    </mc:Choice>
  </mc:AlternateContent>
  <xr:revisionPtr revIDLastSave="0" documentId="13_ncr:1_{6290B470-3774-49CF-812A-6F99764F821C}" xr6:coauthVersionLast="47" xr6:coauthVersionMax="47" xr10:uidLastSave="{00000000-0000-0000-0000-000000000000}"/>
  <bookViews>
    <workbookView xWindow="-96" yWindow="0" windowWidth="20832" windowHeight="16656" tabRatio="729" activeTab="1" xr2:uid="{650552B6-1A2B-480B-A148-26DF56CF53D8}"/>
  </bookViews>
  <sheets>
    <sheet name="A1a Preisblatt - Deckblatt" sheetId="2" r:id="rId1"/>
    <sheet name="A1b Preisblatt - Preisangaben" sheetId="1" r:id="rId2"/>
    <sheet name="A1c - SVS Niedersachsen" sheetId="3" r:id="rId3"/>
    <sheet name="A2 - Muster Preisanpassungen" sheetId="5" r:id="rId4"/>
  </sheets>
  <definedNames>
    <definedName name="_xlnm._FilterDatabase" localSheetId="3" hidden="1">'A2 - Muster Preisanpassungen'!$M$3:$M$4</definedName>
    <definedName name="_xlnm.Print_Area" localSheetId="3">'A2 - Muster Preisanpassungen'!$B$2:$H$25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5" l="1"/>
  <c r="D20" i="5"/>
  <c r="B20" i="5"/>
  <c r="F20" i="1"/>
  <c r="F18" i="1"/>
  <c r="F13" i="1"/>
  <c r="F14" i="1"/>
  <c r="F15" i="1"/>
  <c r="F16" i="1"/>
  <c r="F17" i="1"/>
  <c r="F19" i="1"/>
  <c r="H20" i="5" l="1"/>
  <c r="B21" i="5" s="1"/>
  <c r="H21" i="5" s="1"/>
  <c r="B22" i="5" s="1"/>
  <c r="H22" i="5" s="1"/>
  <c r="B23" i="5" s="1"/>
  <c r="H23" i="5" s="1"/>
  <c r="B24" i="5" s="1"/>
  <c r="H24" i="5" s="1"/>
  <c r="F28" i="3"/>
  <c r="H23" i="3"/>
  <c r="H18" i="3"/>
  <c r="H28" i="3" s="1"/>
  <c r="G17" i="1" l="1"/>
  <c r="G12" i="1"/>
  <c r="G13" i="1" s="1"/>
  <c r="G14" i="1"/>
  <c r="G15" i="1" s="1"/>
  <c r="F12" i="1"/>
  <c r="H13" i="1" l="1"/>
  <c r="G19" i="1"/>
  <c r="H19" i="1" s="1"/>
  <c r="G18" i="1"/>
  <c r="H14" i="1"/>
  <c r="H12" i="1"/>
  <c r="G16" i="1"/>
  <c r="H16" i="1" s="1"/>
  <c r="H17" i="1"/>
  <c r="H15" i="1" l="1"/>
  <c r="H22" i="1" s="1"/>
  <c r="H23" i="1" s="1"/>
  <c r="H24" i="1" s="1"/>
  <c r="G20" i="1"/>
  <c r="H20" i="1" s="1"/>
  <c r="H18" i="1"/>
</calcChain>
</file>

<file path=xl/sharedStrings.xml><?xml version="1.0" encoding="utf-8"?>
<sst xmlns="http://schemas.openxmlformats.org/spreadsheetml/2006/main" count="122" uniqueCount="90">
  <si>
    <t>1.4.</t>
  </si>
  <si>
    <t>1.3.</t>
  </si>
  <si>
    <t>1.2.</t>
  </si>
  <si>
    <t>1.1.</t>
  </si>
  <si>
    <t xml:space="preserve">kalkulierte Jahresstunden </t>
  </si>
  <si>
    <t>kalkulierte Arbeitstage pro Jahr (inkl. Betriebsferien)</t>
  </si>
  <si>
    <t>Stunden
pro
Tag</t>
  </si>
  <si>
    <t>Dienstzeiten</t>
  </si>
  <si>
    <t>Tätigkeit</t>
  </si>
  <si>
    <t>Pos.</t>
  </si>
  <si>
    <t>Bietername</t>
  </si>
  <si>
    <t xml:space="preserve">Anlagenbezeichnung </t>
  </si>
  <si>
    <t>Vergabeverfahren</t>
  </si>
  <si>
    <t>Verfahrensnummer</t>
  </si>
  <si>
    <t>Wach- und Sicherheitsdienstleistungen Nord</t>
  </si>
  <si>
    <t>Deckblatt zum Preisblatt</t>
  </si>
  <si>
    <t>Angebotsvergleichspreis brutto</t>
  </si>
  <si>
    <t>Tariftreue</t>
  </si>
  <si>
    <t xml:space="preserve">Hinweise: Alle blauen Felder sind auszufüllen. Werden blaue Felder nicht ausgefüllt, kann dies den Angebotsausschluss zur Folge haben. Die eingegebenen Werte werden automatisch kaufmännisch auf zwei Nachkommastellen gerundet. </t>
  </si>
  <si>
    <t>Anlass der Änderung</t>
  </si>
  <si>
    <t>1.) Produktiver Stundenlohn/Tariflohn</t>
  </si>
  <si>
    <t xml:space="preserve"> %</t>
  </si>
  <si>
    <t xml:space="preserve"> EUR</t>
  </si>
  <si>
    <r>
      <t xml:space="preserve">Hinweis: Angebote, die unter dem jeweils gültigen Mindestlohn für das entprechende Bundesland liegen, können im weiteren Vergabeverfahren nicht berücksichtigt werden. Es ist der Stundenverrechnungssatz für einen arbeitstäglichen Revier- und Kontrolldienst </t>
    </r>
    <r>
      <rPr>
        <b/>
        <u/>
        <sz val="9"/>
        <rFont val="Arial"/>
        <family val="2"/>
      </rPr>
      <t>ohne</t>
    </r>
    <r>
      <rPr>
        <b/>
        <sz val="9"/>
        <rFont val="Arial"/>
        <family val="2"/>
      </rPr>
      <t xml:space="preserve"> Zuschläge anzugeben.</t>
    </r>
  </si>
  <si>
    <t xml:space="preserve">2.) Lohnneben- und Lohnfolgekosten gesetzlich </t>
  </si>
  <si>
    <t>insbesondere AG-Anteil an der Rentenversicherung, Krankenversicherung, Arbeitslosenversicherung, Pflegeversicherung, Unfallversicherung sowie die Schwerbehindertenabgabe und Insolvenzumlage + Lohnfolgekosten (u.a. Urlaubsgeld, gesetzliche Feiertage, gesetzliche Lohnfortzahlung, tarifliche Arbeitsfreistellung, Mutterschaftsaufwendungen) und die dazugehörigen Sozialversicherungsbeiträge</t>
  </si>
  <si>
    <t>3.) Unternehmerzuschlag</t>
  </si>
  <si>
    <t>insbesondere sonstige auftragsbezogenen Kosten (z.B. Fahrtzeiten, Material- und Betriebskosten, Versicherungen, Beiträge zu Berufsorganisationen sowie der Wagnis und Gewinnzuschlag)</t>
  </si>
  <si>
    <t xml:space="preserve">  Stundenverrechnungssatz (1.-3.)</t>
  </si>
  <si>
    <t>Standort</t>
  </si>
  <si>
    <t>Hohe Heide 1</t>
  </si>
  <si>
    <t>Tagschicht Samstag</t>
  </si>
  <si>
    <t>Nachtschicht Samstag</t>
  </si>
  <si>
    <t>Nachtschicht (Mo.-Fr.)</t>
  </si>
  <si>
    <t>1.5.</t>
  </si>
  <si>
    <r>
      <t xml:space="preserve">Stunden-verrechnungssatz
in EUR (netto)
</t>
    </r>
    <r>
      <rPr>
        <b/>
        <u/>
        <sz val="9"/>
        <rFont val="Arial"/>
        <family val="2"/>
      </rPr>
      <t>ohne Zuschläge</t>
    </r>
  </si>
  <si>
    <t xml:space="preserve">Gesamtpreis
in EUR (pro Jahr)
</t>
  </si>
  <si>
    <t>Gesamtpreis netto pro Jahr</t>
  </si>
  <si>
    <t>Gesamtpreis netto über die maximale Vertragslaufzeit</t>
  </si>
  <si>
    <t>Stundenverrechnungssatz Niedersachsen</t>
  </si>
  <si>
    <t>Anlagenbezeichnung</t>
  </si>
  <si>
    <t xml:space="preserve">Preisblatt </t>
  </si>
  <si>
    <t>Org-ID: O50000520</t>
  </si>
  <si>
    <t>23.00 - 06.00 Uhr</t>
  </si>
  <si>
    <t>Sonntag Tagschicht</t>
  </si>
  <si>
    <t>Sonntag Nachtschicht</t>
  </si>
  <si>
    <t>06.00 - 23.00 Uhr</t>
  </si>
  <si>
    <t>Feiertag Tagschicht</t>
  </si>
  <si>
    <t>Feiertag Nachtschicht</t>
  </si>
  <si>
    <t>25-08708</t>
  </si>
  <si>
    <t>Wach- und Sicherheitsdienstleistungen Nord + Bayern</t>
  </si>
  <si>
    <r>
      <t xml:space="preserve">Alle abgegebenen Preise berücksichtigen die jeweils geltenden Tariflöhne des BDSW
</t>
    </r>
    <r>
      <rPr>
        <sz val="10"/>
        <color theme="1"/>
        <rFont val="Arial"/>
        <family val="2"/>
      </rPr>
      <t>Ein "Nein" führt zum Ausschluss des Angebotes</t>
    </r>
  </si>
  <si>
    <t>Angebotsvergleichspreis brutto für das Los 2</t>
  </si>
  <si>
    <t>Hinweis: In diesem Preisblatt sind keine Preiseintragungen vorzunehmen. Die Preise ergeben sich aus dem Tabellenreiter A1c. Zuschläge für Nacht-, Sonntags- und Feiertagsarbeit werden automatisch berechnet.</t>
  </si>
  <si>
    <t>18.00 - 23.00 Uhr</t>
  </si>
  <si>
    <t>06.00 - 18.00 Uhr</t>
  </si>
  <si>
    <t>Formular für Preisanpassungen</t>
  </si>
  <si>
    <t>Aktenzeichen</t>
  </si>
  <si>
    <t>Bei Änderungen der Vertragspreise im Sinne des § 7 Abs. 8 hat der AN dieses Formular zu verwenden und zu befüllen.Der Stundenverrechnungssatz (SVS) ist aus dem Preisblatt in die grau markierten Felder zu übernehmen. Die blau markierten Felder sind bei jeder Vertragsanpassung zu befüllen. Sämtliche Anforderungen an die Änderung der Vertragspreise sind in § 7 des Vertrags beschrieben.</t>
  </si>
  <si>
    <t>Name des Auftragnehmers</t>
  </si>
  <si>
    <t>Bundesland</t>
  </si>
  <si>
    <t>TK-Standort(e)</t>
  </si>
  <si>
    <t>Anpassung des Stundenverrechnungssatzes</t>
  </si>
  <si>
    <t>Basis</t>
  </si>
  <si>
    <t>Zeitpunkt (Datum)</t>
  </si>
  <si>
    <t>Tariflohnanpassung</t>
  </si>
  <si>
    <t>Check TK</t>
  </si>
  <si>
    <t>Preisanpassung gültig zum</t>
  </si>
  <si>
    <t>SVS in €</t>
  </si>
  <si>
    <t>Lohnkostenanteil pauschal gem. Vertrag</t>
  </si>
  <si>
    <t>% -Anpassung</t>
  </si>
  <si>
    <t>SVS lt. Angebot</t>
  </si>
  <si>
    <t>Angebotsabgabe</t>
  </si>
  <si>
    <t>bitte aus Angebot übernehmen</t>
  </si>
  <si>
    <t>bitte eintragen</t>
  </si>
  <si>
    <t>Zu leistende Stunden (Basis: 2027)</t>
  </si>
  <si>
    <t>A1 c SVS Niedersachsen</t>
  </si>
  <si>
    <t>A2 Muster Preisanpassung</t>
  </si>
  <si>
    <t xml:space="preserve">Los </t>
  </si>
  <si>
    <t>2 - Bildungszentrum Salzhausen</t>
  </si>
  <si>
    <t>A1a  Preisblatt - Deckblatt</t>
  </si>
  <si>
    <t>Los</t>
  </si>
  <si>
    <t>A1b Preisblatt - Preisangaben</t>
  </si>
  <si>
    <t>1. Tariflohnanpassung vom 
__ .___._______</t>
  </si>
  <si>
    <t>2. Tariflohnanpassung vom 
__ .___._______</t>
  </si>
  <si>
    <t>3. Tariflohnanpassung vom 
__ .___._______</t>
  </si>
  <si>
    <t>4. Tariflohnanpassung vom 
__ .___._______</t>
  </si>
  <si>
    <t>5. Tariflohnanpassung vom 
__ .___._______</t>
  </si>
  <si>
    <r>
      <t>Kalkulationshinweise:</t>
    </r>
    <r>
      <rPr>
        <u/>
        <sz val="10"/>
        <rFont val="Arial"/>
        <family val="2"/>
      </rPr>
      <t xml:space="preserve">
</t>
    </r>
    <r>
      <rPr>
        <sz val="10"/>
        <rFont val="Arial"/>
        <family val="2"/>
      </rPr>
      <t xml:space="preserve">
Dieses Dokument besteht aus vier Tabellenreitern. </t>
    </r>
    <r>
      <rPr>
        <b/>
        <sz val="10"/>
        <rFont val="Arial"/>
        <family val="2"/>
      </rPr>
      <t>Mit dem Angebot sind die Tabellenreiter A1a, A1b und A1c einzureichen</t>
    </r>
    <r>
      <rPr>
        <sz val="10"/>
        <rFont val="Arial"/>
        <family val="2"/>
      </rPr>
      <t>. In diesem Tabellenreiter „A1a Preisblatt - Deckblatt“ werden dem Bieter Kalkulationshinweise und Ausfüllhinweise mitgeteilt. Aus dem Tabellenreiter "A1b Preisblatt - Preisangaben" ergeben sich die Einzel- und Gesamtpreise für die Leistungen. Im Tabellenreiter "A1c - SVS Niedersachesen" sind sämtliche geforderten Angaben zu machen. Aus diesen Angaben errechnet sich der Stundenverrechnungssatz, der im Tabellenreiter A1b automatisch übernommen wird. 
Alle Einzelpreise sind in Euro (€) einzutragen und auf zwei Nachkommastellen kaufmännisch zu runden. Die Eintragungen sind jeweils nur in den blauen Feldern vorzunehmen. Die Umsatzsteuer (USt.) wird mit dem jeweils zum Zeitpunkt der Leistungserbringung gesetzlich gültigen Satz berechnet. Es sind zwingend alle (blau markierten) Positionen zu bepreisen. Je Position ist ein Preis anzugeben. Insbesondere die Angabe von Preisspannen, das Hinzusetzen, Ändern, Streichen oder Freilassen von Preispositionen kann</t>
    </r>
    <r>
      <rPr>
        <sz val="10"/>
        <color rgb="FFFF0000"/>
        <rFont val="Arial"/>
        <family val="2"/>
      </rPr>
      <t xml:space="preserve"> </t>
    </r>
    <r>
      <rPr>
        <sz val="10"/>
        <rFont val="Arial"/>
        <family val="2"/>
      </rPr>
      <t>zum Ausschluss des Angebotes führen. Die eingetragenen Einzelpreise verstehen sich in den einzelnen Positionen als Endpreise für die jeweils vollständige Leistung gemäß den Vertragsunterlagen sowie für alle Leistungen, die in den Vertragsunterlagen im Einzelnen nicht gesondert aufgeführt sind, jedoch für die vollständige und ordnungsgemäße Leistungserbringung erforderlich sind. Die angebotenen Preise müssen</t>
    </r>
    <r>
      <rPr>
        <sz val="10"/>
        <color theme="1"/>
        <rFont val="Arial"/>
        <family val="2"/>
      </rPr>
      <t xml:space="preserve"> zwingend den jeweils geltenden Tariflohn gemäß Bundesverband der Sicherheitswirtschaft (BDSW) berücksichtigen. Bitte bestätigen Sie dies im Tabellenblatt A1c durch das Setzen eines entsprechenden Hakens. Die kleinste abrechenbare Einheit ist die angefangene halbe Stunde (30 Minuten)</t>
    </r>
    <r>
      <rPr>
        <sz val="10"/>
        <rFont val="Arial"/>
        <family val="2"/>
      </rPr>
      <t xml:space="preserve">. Alle eingetragenen Preise gelten über die gesamte Vertragslaufzeit, nachträgliche Verhandlungen sind </t>
    </r>
    <r>
      <rPr>
        <sz val="10"/>
        <color theme="1"/>
        <rFont val="Arial"/>
        <family val="2"/>
      </rPr>
      <t xml:space="preserve">ausgeschlossen. Preisanpassungen sind nur in den in § 7 Abs. 8 des Vertrags geregelten Fällen unter den dort genannten Voraussetzungen möglich. Die TK übersendet dem AN im Fall des § 7 Abs. 8 des Vertrages (Tariflohnanpassung) auf dessen Anforderung das für die betroffenen Standorte vorausgefüllte Excel-„Formular Preisanpassung“ auf der Grundlage des Musters in Tabellenreiter A2. </t>
    </r>
    <r>
      <rPr>
        <sz val="10"/>
        <rFont val="Arial"/>
        <family val="2"/>
      </rPr>
      <t xml:space="preserve">
Eine verbindliche Prognose für die in Zukunft durchzuführenden Maßnahmen kann aus den Mengenangaben</t>
    </r>
    <r>
      <rPr>
        <sz val="10"/>
        <color rgb="FFFF0000"/>
        <rFont val="Arial"/>
        <family val="2"/>
      </rPr>
      <t xml:space="preserve"> </t>
    </r>
    <r>
      <rPr>
        <sz val="10"/>
        <rFont val="Arial"/>
        <family val="2"/>
      </rPr>
      <t xml:space="preserve">nicht abgeleitet werden. Die Berechnungen des Angebotsvergleichspreises beziehen sich auf die maximale Vertragslaufzeit von 58 Monaten. 
Der Angebotsvergleichspreis dient der preislichen Vergleichbarkeit der Angebote. Der aus allen Einzelpreisen zzgl. USt. gebildete Angebotsvergleichspreis brutto (s.u., gelbes Feld) wird für die Angebotswertung herangezogen, vgl. Ziffer 10 der Bewerbungsbedingungen (Anhang C der Aufforderung zur Abgabe von Angeboten). </t>
    </r>
  </si>
  <si>
    <t>Fassung vom 24.04.2026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</si>
</sst>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34" x14ac:knownFonts="1">
    <font>
      <sz val="10"/>
      <color theme="1"/>
      <name val="Arial"/>
      <family val="2"/>
    </font>
    <font>
      <sz val="11"/>
      <color theme="1"/>
      <name val="Calibri"/>
      <family val="2"/>
      <scheme val="minor"/>
    </font>
    <font>
      <sz val="10"/>
      <color theme="1"/>
      <name val="Arial"/>
      <family val="2"/>
    </font>
    <font>
      <b/>
      <sz val="12"/>
      <name val="Arial"/>
      <family val="2"/>
    </font>
    <font>
      <b/>
      <sz val="9"/>
      <name val="Arial"/>
      <family val="2"/>
    </font>
    <font>
      <b/>
      <sz val="11"/>
      <name val="Arial"/>
      <family val="2"/>
    </font>
    <font>
      <sz val="11"/>
      <name val="Arial"/>
      <family val="2"/>
    </font>
    <font>
      <sz val="11"/>
      <color indexed="8"/>
      <name val="Arial"/>
      <family val="2"/>
    </font>
    <font>
      <b/>
      <sz val="10"/>
      <color indexed="8"/>
      <name val="Arial"/>
      <family val="2"/>
    </font>
    <font>
      <sz val="10"/>
      <color indexed="8"/>
      <name val="Arial"/>
      <family val="2"/>
    </font>
    <font>
      <b/>
      <sz val="9"/>
      <color indexed="8"/>
      <name val="Arial"/>
      <family val="2"/>
    </font>
    <font>
      <b/>
      <sz val="9"/>
      <color theme="1" tint="4.9989318521683403E-2"/>
      <name val="Arial"/>
      <family val="2"/>
    </font>
    <font>
      <sz val="9"/>
      <color theme="1"/>
      <name val="Arial"/>
      <family val="2"/>
    </font>
    <font>
      <b/>
      <sz val="10"/>
      <name val="Arial"/>
      <family val="2"/>
    </font>
    <font>
      <b/>
      <sz val="14"/>
      <name val="Arial"/>
      <family val="2"/>
    </font>
    <font>
      <b/>
      <sz val="9"/>
      <color theme="1"/>
      <name val="Arial"/>
      <family val="2"/>
    </font>
    <font>
      <sz val="8"/>
      <color rgb="FF000000"/>
      <name val="Segoe UI"/>
      <family val="2"/>
    </font>
    <font>
      <b/>
      <sz val="10"/>
      <color theme="1"/>
      <name val="Arial"/>
      <family val="2"/>
    </font>
    <font>
      <sz val="10"/>
      <name val="Arial"/>
      <family val="2"/>
    </font>
    <font>
      <u/>
      <sz val="10"/>
      <name val="Arial"/>
      <family val="2"/>
    </font>
    <font>
      <b/>
      <sz val="12"/>
      <color theme="1"/>
      <name val="Arial"/>
      <family val="2"/>
    </font>
    <font>
      <b/>
      <sz val="16"/>
      <color theme="1"/>
      <name val="Arial"/>
      <family val="2"/>
    </font>
    <font>
      <sz val="12"/>
      <color theme="1"/>
      <name val="Arial"/>
      <family val="2"/>
    </font>
    <font>
      <sz val="20"/>
      <color theme="1"/>
      <name val="Arial"/>
      <family val="2"/>
    </font>
    <font>
      <sz val="9"/>
      <name val="Arial"/>
      <family val="2"/>
    </font>
    <font>
      <sz val="8"/>
      <color theme="1"/>
      <name val="Arial"/>
      <family val="2"/>
    </font>
    <font>
      <b/>
      <u/>
      <sz val="9"/>
      <name val="Arial"/>
      <family val="2"/>
    </font>
    <font>
      <sz val="10"/>
      <color rgb="FFFF0000"/>
      <name val="Arial"/>
      <family val="2"/>
    </font>
    <font>
      <sz val="12"/>
      <color rgb="FFFF0000"/>
      <name val="Arial"/>
      <family val="2"/>
    </font>
    <font>
      <b/>
      <sz val="10"/>
      <color rgb="FFFF0000"/>
      <name val="Arial"/>
      <family val="2"/>
    </font>
    <font>
      <sz val="11"/>
      <color theme="1"/>
      <name val="Arial"/>
      <family val="2"/>
    </font>
    <font>
      <b/>
      <sz val="11"/>
      <color theme="1"/>
      <name val="Arial"/>
      <family val="2"/>
    </font>
    <font>
      <sz val="11"/>
      <color rgb="FFFF0000"/>
      <name val="Arial"/>
      <family val="2"/>
    </font>
    <font>
      <sz val="8"/>
      <name val="Arial"/>
      <family val="2"/>
    </font>
  </fonts>
  <fills count="10">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lightUp"/>
    </fill>
  </fills>
  <borders count="48">
    <border>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44" fontId="2" fillId="0" borderId="0" applyFont="0" applyFill="0" applyBorder="0" applyAlignment="0" applyProtection="0"/>
    <xf numFmtId="0" fontId="18" fillId="0" borderId="0"/>
    <xf numFmtId="0" fontId="18" fillId="0" borderId="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192">
    <xf numFmtId="0" fontId="0" fillId="0" borderId="0" xfId="0"/>
    <xf numFmtId="0" fontId="4" fillId="0" borderId="0" xfId="0" applyFont="1" applyAlignment="1">
      <alignment vertical="top"/>
    </xf>
    <xf numFmtId="4" fontId="9" fillId="0" borderId="2" xfId="0" applyNumberFormat="1" applyFont="1" applyBorder="1" applyAlignment="1">
      <alignment vertical="center"/>
    </xf>
    <xf numFmtId="3" fontId="8" fillId="0" borderId="7" xfId="0" applyNumberFormat="1" applyFont="1" applyBorder="1" applyAlignment="1">
      <alignment horizontal="center" vertical="center"/>
    </xf>
    <xf numFmtId="1" fontId="9" fillId="0" borderId="7" xfId="0" applyNumberFormat="1" applyFont="1" applyBorder="1" applyAlignment="1">
      <alignment horizontal="center" vertical="center"/>
    </xf>
    <xf numFmtId="3" fontId="9" fillId="0" borderId="7" xfId="0" applyNumberFormat="1" applyFont="1" applyBorder="1" applyAlignment="1">
      <alignment horizontal="center" vertical="center"/>
    </xf>
    <xf numFmtId="0" fontId="15" fillId="0" borderId="0" xfId="0" applyFont="1"/>
    <xf numFmtId="0" fontId="12" fillId="0" borderId="0" xfId="0" applyFont="1"/>
    <xf numFmtId="0" fontId="23" fillId="2" borderId="1" xfId="0" applyFont="1" applyFill="1" applyBorder="1" applyAlignment="1" applyProtection="1">
      <alignment vertical="center" wrapText="1"/>
      <protection locked="0"/>
    </xf>
    <xf numFmtId="4" fontId="4" fillId="2" borderId="7" xfId="3" applyNumberFormat="1" applyFont="1" applyFill="1" applyBorder="1" applyProtection="1">
      <protection locked="0"/>
    </xf>
    <xf numFmtId="4" fontId="9" fillId="0" borderId="7" xfId="0" applyNumberFormat="1" applyFont="1" applyBorder="1" applyAlignment="1">
      <alignment horizontal="left" vertical="center"/>
    </xf>
    <xf numFmtId="3" fontId="9" fillId="0" borderId="8" xfId="0" applyNumberFormat="1" applyFont="1" applyBorder="1" applyAlignment="1">
      <alignment horizontal="right" vertical="center"/>
    </xf>
    <xf numFmtId="164" fontId="9" fillId="0" borderId="7" xfId="1" applyNumberFormat="1" applyFont="1" applyFill="1" applyBorder="1" applyAlignment="1" applyProtection="1">
      <alignment horizontal="center" vertical="center"/>
    </xf>
    <xf numFmtId="4" fontId="6" fillId="0" borderId="4" xfId="0" applyNumberFormat="1" applyFont="1" applyBorder="1" applyAlignment="1">
      <alignment horizontal="right" vertical="center"/>
    </xf>
    <xf numFmtId="4" fontId="6" fillId="0" borderId="33" xfId="0" applyNumberFormat="1" applyFont="1" applyBorder="1" applyAlignment="1">
      <alignment horizontal="right" vertical="center"/>
    </xf>
    <xf numFmtId="4" fontId="5" fillId="0" borderId="36" xfId="0" applyNumberFormat="1" applyFont="1" applyBorder="1" applyAlignment="1">
      <alignment horizontal="right"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4" fontId="9" fillId="0" borderId="5" xfId="0" applyNumberFormat="1" applyFont="1" applyBorder="1" applyAlignment="1">
      <alignment horizontal="left" vertical="center" wrapText="1"/>
    </xf>
    <xf numFmtId="3" fontId="9" fillId="0" borderId="5" xfId="0" applyNumberFormat="1" applyFont="1" applyBorder="1" applyAlignment="1">
      <alignment horizontal="center" vertical="center"/>
    </xf>
    <xf numFmtId="1" fontId="9" fillId="0" borderId="5" xfId="0" applyNumberFormat="1" applyFont="1" applyBorder="1" applyAlignment="1">
      <alignment horizontal="center" vertical="center"/>
    </xf>
    <xf numFmtId="3" fontId="8" fillId="0" borderId="5" xfId="0" applyNumberFormat="1" applyFont="1" applyBorder="1" applyAlignment="1">
      <alignment horizontal="center" vertical="center"/>
    </xf>
    <xf numFmtId="164" fontId="9" fillId="0" borderId="5" xfId="1" applyNumberFormat="1" applyFont="1" applyFill="1" applyBorder="1" applyAlignment="1" applyProtection="1">
      <alignment horizontal="center" vertical="center"/>
    </xf>
    <xf numFmtId="4" fontId="9" fillId="0" borderId="1" xfId="0" applyNumberFormat="1" applyFont="1" applyBorder="1" applyAlignment="1">
      <alignment vertical="center"/>
    </xf>
    <xf numFmtId="4" fontId="3" fillId="0" borderId="0" xfId="0" applyNumberFormat="1" applyFont="1"/>
    <xf numFmtId="4" fontId="24" fillId="2" borderId="7" xfId="0" applyNumberFormat="1" applyFont="1" applyFill="1" applyBorder="1" applyProtection="1">
      <protection locked="0"/>
    </xf>
    <xf numFmtId="4" fontId="9" fillId="0" borderId="7" xfId="0" applyNumberFormat="1" applyFont="1" applyBorder="1" applyAlignment="1">
      <alignment horizontal="left" vertical="center" wrapText="1"/>
    </xf>
    <xf numFmtId="0" fontId="23" fillId="2" borderId="41" xfId="0" applyFont="1" applyFill="1" applyBorder="1" applyAlignment="1" applyProtection="1">
      <alignment vertical="center" wrapText="1"/>
      <protection locked="0"/>
    </xf>
    <xf numFmtId="0" fontId="30" fillId="0" borderId="0" xfId="4" applyFont="1"/>
    <xf numFmtId="0" fontId="12" fillId="0" borderId="7" xfId="4" applyFont="1" applyBorder="1"/>
    <xf numFmtId="0" fontId="32" fillId="0" borderId="0" xfId="4" applyFont="1"/>
    <xf numFmtId="0" fontId="2" fillId="0" borderId="7" xfId="4" applyFont="1" applyBorder="1"/>
    <xf numFmtId="0" fontId="2" fillId="0" borderId="7" xfId="4" applyFont="1" applyBorder="1" applyAlignment="1">
      <alignment vertical="center" wrapText="1"/>
    </xf>
    <xf numFmtId="0" fontId="30" fillId="0" borderId="0" xfId="4" applyFont="1" applyAlignment="1">
      <alignment vertical="center"/>
    </xf>
    <xf numFmtId="9" fontId="2" fillId="8" borderId="7" xfId="5" applyFont="1" applyFill="1" applyBorder="1" applyAlignment="1" applyProtection="1">
      <alignment horizontal="center" vertical="center" wrapText="1"/>
    </xf>
    <xf numFmtId="0" fontId="2" fillId="9" borderId="7" xfId="4" applyFont="1" applyFill="1" applyBorder="1" applyAlignment="1">
      <alignment horizontal="center" vertical="center" wrapText="1"/>
    </xf>
    <xf numFmtId="44" fontId="17" fillId="8" borderId="7" xfId="6" applyFont="1" applyFill="1" applyBorder="1" applyAlignment="1" applyProtection="1">
      <alignment horizontal="center" vertical="center" wrapText="1"/>
      <protection locked="0"/>
    </xf>
    <xf numFmtId="44" fontId="2" fillId="8" borderId="7" xfId="6" applyFont="1" applyFill="1" applyBorder="1" applyAlignment="1" applyProtection="1">
      <alignment vertical="center" wrapText="1"/>
      <protection locked="0"/>
    </xf>
    <xf numFmtId="0" fontId="2" fillId="0" borderId="7" xfId="4" applyFont="1" applyBorder="1" applyAlignment="1" applyProtection="1">
      <alignment vertical="center" wrapText="1"/>
      <protection locked="0"/>
    </xf>
    <xf numFmtId="10" fontId="2" fillId="7" borderId="7" xfId="0" applyNumberFormat="1" applyFont="1" applyFill="1" applyBorder="1" applyAlignment="1" applyProtection="1">
      <alignment horizontal="center" vertical="center" wrapText="1"/>
      <protection locked="0"/>
    </xf>
    <xf numFmtId="0" fontId="2" fillId="3" borderId="7" xfId="0" applyFont="1" applyFill="1" applyBorder="1" applyAlignment="1" applyProtection="1">
      <alignment horizontal="center" vertical="center" wrapText="1"/>
      <protection locked="0"/>
    </xf>
    <xf numFmtId="14" fontId="2" fillId="3" borderId="7" xfId="0" applyNumberFormat="1" applyFont="1" applyFill="1" applyBorder="1" applyAlignment="1" applyProtection="1">
      <alignment horizontal="center" vertical="center" wrapText="1"/>
      <protection locked="0"/>
    </xf>
    <xf numFmtId="44" fontId="17" fillId="0" borderId="7" xfId="6" applyFont="1" applyBorder="1" applyAlignment="1" applyProtection="1">
      <alignment vertical="center" wrapText="1"/>
      <protection locked="0"/>
    </xf>
    <xf numFmtId="2" fontId="30" fillId="0" borderId="0" xfId="4" applyNumberFormat="1" applyFont="1" applyAlignment="1">
      <alignment vertical="center"/>
    </xf>
    <xf numFmtId="44" fontId="30" fillId="0" borderId="0" xfId="4" applyNumberFormat="1" applyFont="1" applyAlignment="1">
      <alignment vertical="center"/>
    </xf>
    <xf numFmtId="4" fontId="29" fillId="0" borderId="0" xfId="0" applyNumberFormat="1" applyFont="1" applyAlignment="1">
      <alignment horizontal="center" vertical="center" wrapText="1"/>
    </xf>
    <xf numFmtId="4" fontId="9" fillId="0" borderId="0" xfId="0" applyNumberFormat="1" applyFont="1" applyAlignment="1">
      <alignment horizontal="center" vertical="center" wrapText="1"/>
    </xf>
    <xf numFmtId="0" fontId="15" fillId="0" borderId="7" xfId="4" applyFont="1" applyBorder="1"/>
    <xf numFmtId="4" fontId="9" fillId="0" borderId="7" xfId="0" applyNumberFormat="1" applyFont="1" applyBorder="1" applyAlignment="1">
      <alignment horizontal="center" vertical="center"/>
    </xf>
    <xf numFmtId="4" fontId="9" fillId="0" borderId="7" xfId="0" applyNumberFormat="1" applyFont="1" applyBorder="1" applyAlignment="1">
      <alignment horizontal="center" vertical="center" wrapText="1"/>
    </xf>
    <xf numFmtId="4" fontId="9" fillId="0" borderId="5" xfId="0" applyNumberFormat="1" applyFont="1" applyBorder="1" applyAlignment="1">
      <alignment horizontal="center" vertical="center" wrapText="1"/>
    </xf>
    <xf numFmtId="0" fontId="0" fillId="4" borderId="21" xfId="0" applyFill="1" applyBorder="1"/>
    <xf numFmtId="0" fontId="0" fillId="4" borderId="22" xfId="0" applyFill="1" applyBorder="1"/>
    <xf numFmtId="0" fontId="0" fillId="4" borderId="23" xfId="0" applyFill="1" applyBorder="1"/>
    <xf numFmtId="0" fontId="15" fillId="4" borderId="20" xfId="0" applyFont="1" applyFill="1" applyBorder="1"/>
    <xf numFmtId="0" fontId="12" fillId="4" borderId="0" xfId="0" applyFont="1" applyFill="1"/>
    <xf numFmtId="0" fontId="0" fillId="4" borderId="0" xfId="0" applyFill="1"/>
    <xf numFmtId="0" fontId="17" fillId="4" borderId="0" xfId="0" applyFont="1" applyFill="1"/>
    <xf numFmtId="0" fontId="0" fillId="4" borderId="24" xfId="0" applyFill="1" applyBorder="1"/>
    <xf numFmtId="0" fontId="24" fillId="0" borderId="0" xfId="0" applyFont="1"/>
    <xf numFmtId="0" fontId="0" fillId="0" borderId="20" xfId="0" applyBorder="1"/>
    <xf numFmtId="0" fontId="25" fillId="4" borderId="0" xfId="0" applyFont="1" applyFill="1" applyAlignment="1">
      <alignment horizontal="left" vertical="center" wrapText="1"/>
    </xf>
    <xf numFmtId="0" fontId="0" fillId="4" borderId="20" xfId="0" applyFill="1" applyBorder="1"/>
    <xf numFmtId="49" fontId="4" fillId="4" borderId="0" xfId="2" quotePrefix="1" applyNumberFormat="1" applyFont="1" applyFill="1" applyAlignment="1">
      <alignment horizontal="left" vertical="center" wrapText="1"/>
    </xf>
    <xf numFmtId="49" fontId="4" fillId="4" borderId="24" xfId="2" quotePrefix="1" applyNumberFormat="1" applyFont="1" applyFill="1" applyBorder="1" applyAlignment="1">
      <alignment horizontal="left" vertical="center" wrapText="1"/>
    </xf>
    <xf numFmtId="0" fontId="24" fillId="4" borderId="20" xfId="3" applyFont="1" applyFill="1" applyBorder="1"/>
    <xf numFmtId="0" fontId="24" fillId="4" borderId="0" xfId="3" applyFont="1" applyFill="1"/>
    <xf numFmtId="0" fontId="24" fillId="4" borderId="24" xfId="3" applyFont="1" applyFill="1" applyBorder="1"/>
    <xf numFmtId="0" fontId="24" fillId="4" borderId="25" xfId="3" applyFont="1" applyFill="1" applyBorder="1"/>
    <xf numFmtId="0" fontId="24" fillId="4" borderId="13" xfId="3" applyFont="1" applyFill="1" applyBorder="1"/>
    <xf numFmtId="4" fontId="4" fillId="4" borderId="13" xfId="3" applyNumberFormat="1" applyFont="1" applyFill="1" applyBorder="1"/>
    <xf numFmtId="0" fontId="4" fillId="4" borderId="13" xfId="3" applyFont="1" applyFill="1" applyBorder="1"/>
    <xf numFmtId="0" fontId="4" fillId="0" borderId="13" xfId="3" applyFont="1" applyBorder="1"/>
    <xf numFmtId="0" fontId="24" fillId="4" borderId="26" xfId="3" applyFont="1" applyFill="1" applyBorder="1"/>
    <xf numFmtId="0" fontId="4" fillId="4" borderId="20" xfId="3" quotePrefix="1" applyFont="1" applyFill="1" applyBorder="1"/>
    <xf numFmtId="0" fontId="24" fillId="4" borderId="0" xfId="2" applyFont="1" applyFill="1"/>
    <xf numFmtId="4" fontId="24" fillId="4" borderId="0" xfId="2" applyNumberFormat="1" applyFont="1" applyFill="1"/>
    <xf numFmtId="0" fontId="4" fillId="4" borderId="20" xfId="3" applyFont="1" applyFill="1" applyBorder="1"/>
    <xf numFmtId="0" fontId="4" fillId="4" borderId="0" xfId="3" applyFont="1" applyFill="1"/>
    <xf numFmtId="4" fontId="4" fillId="4" borderId="7" xfId="3" applyNumberFormat="1" applyFont="1" applyFill="1" applyBorder="1"/>
    <xf numFmtId="0" fontId="4" fillId="4" borderId="7" xfId="3" applyFont="1" applyFill="1" applyBorder="1"/>
    <xf numFmtId="4" fontId="4" fillId="4" borderId="0" xfId="3" applyNumberFormat="1" applyFont="1" applyFill="1"/>
    <xf numFmtId="0" fontId="4" fillId="4" borderId="25" xfId="3" applyFont="1" applyFill="1" applyBorder="1"/>
    <xf numFmtId="0" fontId="4" fillId="4" borderId="20" xfId="0" applyFont="1" applyFill="1" applyBorder="1"/>
    <xf numFmtId="0" fontId="24" fillId="4" borderId="0" xfId="0" applyFont="1" applyFill="1"/>
    <xf numFmtId="4" fontId="4" fillId="4" borderId="7" xfId="0" applyNumberFormat="1" applyFont="1" applyFill="1" applyBorder="1"/>
    <xf numFmtId="0" fontId="4" fillId="4" borderId="3" xfId="0" applyFont="1" applyFill="1" applyBorder="1"/>
    <xf numFmtId="0" fontId="24" fillId="4" borderId="24" xfId="0" applyFont="1" applyFill="1" applyBorder="1"/>
    <xf numFmtId="4" fontId="24" fillId="4" borderId="0" xfId="0" applyNumberFormat="1" applyFont="1" applyFill="1"/>
    <xf numFmtId="4" fontId="4" fillId="4" borderId="0" xfId="0" applyNumberFormat="1" applyFont="1" applyFill="1"/>
    <xf numFmtId="0" fontId="4" fillId="4" borderId="0" xfId="0" applyFont="1" applyFill="1"/>
    <xf numFmtId="0" fontId="4" fillId="4" borderId="20" xfId="3" applyFont="1" applyFill="1" applyBorder="1" applyAlignment="1">
      <alignment wrapText="1"/>
    </xf>
    <xf numFmtId="0" fontId="4" fillId="4" borderId="3" xfId="3" applyFont="1" applyFill="1" applyBorder="1"/>
    <xf numFmtId="4" fontId="24" fillId="0" borderId="0" xfId="0" applyNumberFormat="1" applyFont="1"/>
    <xf numFmtId="0" fontId="24" fillId="4" borderId="20" xfId="3" applyFont="1" applyFill="1" applyBorder="1" applyAlignment="1">
      <alignment vertical="top"/>
    </xf>
    <xf numFmtId="0" fontId="24" fillId="4" borderId="0" xfId="3" applyFont="1" applyFill="1" applyAlignment="1">
      <alignment vertical="top"/>
    </xf>
    <xf numFmtId="4" fontId="24" fillId="4" borderId="0" xfId="3" applyNumberFormat="1" applyFont="1" applyFill="1"/>
    <xf numFmtId="0" fontId="24" fillId="4" borderId="25" xfId="3" applyFont="1" applyFill="1" applyBorder="1" applyAlignment="1">
      <alignment vertical="top"/>
    </xf>
    <xf numFmtId="0" fontId="24" fillId="4" borderId="13" xfId="3" applyFont="1" applyFill="1" applyBorder="1" applyAlignment="1">
      <alignment vertical="top"/>
    </xf>
    <xf numFmtId="4" fontId="24" fillId="4" borderId="13" xfId="3" applyNumberFormat="1" applyFont="1" applyFill="1" applyBorder="1"/>
    <xf numFmtId="0" fontId="24" fillId="4" borderId="21" xfId="3" applyFont="1" applyFill="1" applyBorder="1"/>
    <xf numFmtId="0" fontId="24" fillId="4" borderId="22" xfId="3" applyFont="1" applyFill="1" applyBorder="1"/>
    <xf numFmtId="4" fontId="24" fillId="4" borderId="22" xfId="3" applyNumberFormat="1" applyFont="1" applyFill="1" applyBorder="1"/>
    <xf numFmtId="0" fontId="24" fillId="4" borderId="23" xfId="3" applyFont="1" applyFill="1" applyBorder="1"/>
    <xf numFmtId="0" fontId="13" fillId="4" borderId="20" xfId="3" applyFont="1" applyFill="1" applyBorder="1"/>
    <xf numFmtId="0" fontId="18" fillId="4" borderId="0" xfId="3" applyFill="1"/>
    <xf numFmtId="4" fontId="24" fillId="4" borderId="7" xfId="3" applyNumberFormat="1" applyFont="1" applyFill="1" applyBorder="1"/>
    <xf numFmtId="4" fontId="4" fillId="4" borderId="11" xfId="3" applyNumberFormat="1" applyFont="1" applyFill="1" applyBorder="1"/>
    <xf numFmtId="0" fontId="4" fillId="4" borderId="19" xfId="3" applyFont="1" applyFill="1" applyBorder="1"/>
    <xf numFmtId="0" fontId="24" fillId="4" borderId="27" xfId="3" applyFont="1" applyFill="1" applyBorder="1"/>
    <xf numFmtId="0" fontId="24" fillId="4" borderId="12" xfId="3" applyFont="1" applyFill="1" applyBorder="1"/>
    <xf numFmtId="4" fontId="24" fillId="4" borderId="12" xfId="3" applyNumberFormat="1" applyFont="1" applyFill="1" applyBorder="1"/>
    <xf numFmtId="0" fontId="24" fillId="4" borderId="28" xfId="3" applyFont="1" applyFill="1" applyBorder="1"/>
    <xf numFmtId="0" fontId="24" fillId="0" borderId="0" xfId="3" applyFont="1"/>
    <xf numFmtId="4" fontId="24" fillId="0" borderId="0" xfId="3" applyNumberFormat="1" applyFont="1"/>
    <xf numFmtId="0" fontId="4" fillId="0" borderId="0" xfId="3" applyFont="1" applyAlignment="1">
      <alignment horizontal="left" vertical="top" wrapText="1"/>
    </xf>
    <xf numFmtId="0" fontId="3" fillId="0" borderId="0" xfId="0" applyFont="1" applyAlignment="1">
      <alignment vertical="center"/>
    </xf>
    <xf numFmtId="0" fontId="28" fillId="0" borderId="0" xfId="0" applyFont="1" applyAlignment="1">
      <alignment horizontal="left" vertical="center" wrapText="1"/>
    </xf>
    <xf numFmtId="9" fontId="0" fillId="0" borderId="0" xfId="0" applyNumberFormat="1"/>
    <xf numFmtId="0" fontId="17" fillId="0" borderId="0" xfId="0" applyFont="1" applyAlignment="1">
      <alignment horizontal="center"/>
    </xf>
    <xf numFmtId="0" fontId="17" fillId="0" borderId="14" xfId="0" applyFont="1" applyBorder="1" applyAlignment="1">
      <alignment horizontal="center"/>
    </xf>
    <xf numFmtId="0" fontId="17" fillId="0" borderId="15" xfId="0" applyFont="1" applyBorder="1" applyAlignment="1">
      <alignment horizontal="center"/>
    </xf>
    <xf numFmtId="0" fontId="17" fillId="0" borderId="16" xfId="0" applyFont="1" applyBorder="1" applyAlignment="1">
      <alignment horizontal="center"/>
    </xf>
    <xf numFmtId="0" fontId="17" fillId="2" borderId="17" xfId="0" applyFont="1" applyFill="1" applyBorder="1" applyAlignment="1" applyProtection="1">
      <alignment horizontal="center"/>
      <protection locked="0"/>
    </xf>
    <xf numFmtId="0" fontId="17" fillId="2" borderId="18" xfId="0" applyFont="1" applyFill="1" applyBorder="1" applyAlignment="1" applyProtection="1">
      <alignment horizontal="center"/>
      <protection locked="0"/>
    </xf>
    <xf numFmtId="0" fontId="17" fillId="2" borderId="19" xfId="0" applyFont="1" applyFill="1" applyBorder="1" applyAlignment="1" applyProtection="1">
      <alignment horizontal="center"/>
      <protection locked="0"/>
    </xf>
    <xf numFmtId="0" fontId="18" fillId="0" borderId="17" xfId="0" applyFont="1" applyBorder="1" applyAlignment="1">
      <alignment horizontal="left" vertical="top" wrapText="1"/>
    </xf>
    <xf numFmtId="0" fontId="18" fillId="0" borderId="18" xfId="0" applyFont="1" applyBorder="1" applyAlignment="1">
      <alignment horizontal="left" vertical="top" wrapText="1"/>
    </xf>
    <xf numFmtId="0" fontId="18" fillId="0" borderId="19" xfId="0" applyFont="1" applyBorder="1" applyAlignment="1">
      <alignment horizontal="left" vertical="top" wrapText="1"/>
    </xf>
    <xf numFmtId="0" fontId="20" fillId="0" borderId="10" xfId="0" applyFont="1" applyBorder="1" applyAlignment="1">
      <alignment horizontal="right" vertical="center" wrapText="1"/>
    </xf>
    <xf numFmtId="0" fontId="20" fillId="0" borderId="9" xfId="0" applyFont="1" applyBorder="1" applyAlignment="1">
      <alignment horizontal="right" vertical="center" wrapText="1"/>
    </xf>
    <xf numFmtId="0" fontId="20" fillId="0" borderId="4" xfId="0" applyFont="1" applyBorder="1" applyAlignment="1">
      <alignment horizontal="right" vertical="center" wrapText="1"/>
    </xf>
    <xf numFmtId="44" fontId="21" fillId="3" borderId="6" xfId="0" applyNumberFormat="1" applyFont="1" applyFill="1" applyBorder="1" applyAlignment="1">
      <alignment horizontal="right" vertical="center"/>
    </xf>
    <xf numFmtId="44" fontId="21" fillId="3" borderId="5" xfId="0" applyNumberFormat="1" applyFont="1" applyFill="1" applyBorder="1" applyAlignment="1">
      <alignment horizontal="right" vertical="center"/>
    </xf>
    <xf numFmtId="44" fontId="21" fillId="3" borderId="1" xfId="0" applyNumberFormat="1" applyFont="1" applyFill="1" applyBorder="1" applyAlignment="1">
      <alignment horizontal="right" vertical="center"/>
    </xf>
    <xf numFmtId="3" fontId="9" fillId="0" borderId="8" xfId="0" applyNumberFormat="1" applyFont="1" applyBorder="1" applyAlignment="1">
      <alignment horizontal="right" vertical="center"/>
    </xf>
    <xf numFmtId="4" fontId="9" fillId="0" borderId="7" xfId="0" applyNumberFormat="1" applyFont="1" applyBorder="1" applyAlignment="1">
      <alignment horizontal="left" vertical="center"/>
    </xf>
    <xf numFmtId="4" fontId="4" fillId="5" borderId="8" xfId="0" applyNumberFormat="1" applyFont="1" applyFill="1" applyBorder="1" applyAlignment="1">
      <alignment horizontal="left" vertical="center"/>
    </xf>
    <xf numFmtId="4" fontId="4" fillId="5" borderId="7" xfId="0" applyNumberFormat="1" applyFont="1" applyFill="1" applyBorder="1" applyAlignment="1">
      <alignment horizontal="left" vertical="center"/>
    </xf>
    <xf numFmtId="4" fontId="4" fillId="5" borderId="2" xfId="0" applyNumberFormat="1" applyFont="1" applyFill="1" applyBorder="1" applyAlignment="1">
      <alignment horizontal="left" vertical="center"/>
    </xf>
    <xf numFmtId="2" fontId="14" fillId="0" borderId="0" xfId="0" applyNumberFormat="1" applyFont="1" applyAlignment="1">
      <alignment horizontal="center" vertical="center" wrapText="1"/>
    </xf>
    <xf numFmtId="0" fontId="5" fillId="0" borderId="0" xfId="0" applyFont="1" applyAlignment="1">
      <alignment horizontal="center"/>
    </xf>
    <xf numFmtId="0" fontId="11" fillId="6" borderId="7" xfId="0" applyFont="1" applyFill="1" applyBorder="1" applyAlignment="1">
      <alignment vertical="center"/>
    </xf>
    <xf numFmtId="0" fontId="0" fillId="0" borderId="12" xfId="0" applyBorder="1" applyAlignment="1">
      <alignment horizontal="center"/>
    </xf>
    <xf numFmtId="3" fontId="9" fillId="0" borderId="29" xfId="0" applyNumberFormat="1" applyFont="1" applyBorder="1" applyAlignment="1">
      <alignment horizontal="right" vertical="center"/>
    </xf>
    <xf numFmtId="3" fontId="9" fillId="0" borderId="34" xfId="0" applyNumberFormat="1" applyFont="1" applyBorder="1" applyAlignment="1">
      <alignment horizontal="right" vertical="center"/>
    </xf>
    <xf numFmtId="3" fontId="9" fillId="0" borderId="30" xfId="0" applyNumberFormat="1" applyFont="1" applyBorder="1" applyAlignment="1">
      <alignment horizontal="right" vertical="center"/>
    </xf>
    <xf numFmtId="0" fontId="5" fillId="0" borderId="34" xfId="0" applyFont="1" applyBorder="1" applyAlignment="1">
      <alignment horizontal="right" vertical="center"/>
    </xf>
    <xf numFmtId="0" fontId="5" fillId="0" borderId="35" xfId="0" applyFont="1" applyBorder="1" applyAlignment="1">
      <alignment horizontal="right" vertical="center"/>
    </xf>
    <xf numFmtId="4" fontId="5" fillId="0" borderId="31" xfId="0" applyNumberFormat="1" applyFont="1" applyBorder="1" applyAlignment="1">
      <alignment horizontal="right" vertical="center"/>
    </xf>
    <xf numFmtId="4" fontId="5" fillId="0" borderId="32" xfId="0" applyNumberFormat="1" applyFont="1" applyBorder="1" applyAlignment="1">
      <alignment horizontal="right" vertical="center"/>
    </xf>
    <xf numFmtId="4" fontId="5" fillId="0" borderId="10" xfId="0" applyNumberFormat="1" applyFont="1" applyBorder="1" applyAlignment="1">
      <alignment horizontal="right" vertical="center"/>
    </xf>
    <xf numFmtId="4" fontId="5" fillId="0" borderId="9" xfId="0" applyNumberFormat="1" applyFont="1" applyBorder="1" applyAlignment="1">
      <alignment horizontal="right" vertical="center"/>
    </xf>
    <xf numFmtId="4" fontId="7" fillId="0" borderId="0" xfId="0" applyNumberFormat="1" applyFont="1" applyAlignment="1">
      <alignment horizontal="center"/>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20" fillId="0" borderId="39" xfId="0" applyFont="1" applyBorder="1" applyAlignment="1">
      <alignment horizontal="center" vertical="center"/>
    </xf>
    <xf numFmtId="0" fontId="22" fillId="0" borderId="20" xfId="0" applyFont="1" applyBorder="1" applyAlignment="1">
      <alignment horizontal="center" vertical="center" wrapText="1"/>
    </xf>
    <xf numFmtId="0" fontId="22" fillId="0" borderId="0" xfId="0" applyFont="1" applyAlignment="1">
      <alignment horizontal="center" vertical="center" wrapText="1"/>
    </xf>
    <xf numFmtId="0" fontId="22" fillId="0" borderId="40"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2" xfId="0" applyFont="1" applyBorder="1" applyAlignment="1">
      <alignment horizontal="center" vertical="center" wrapText="1"/>
    </xf>
    <xf numFmtId="0" fontId="24" fillId="4" borderId="20"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24" xfId="0" applyFont="1" applyFill="1" applyBorder="1" applyAlignment="1">
      <alignment horizontal="center" vertical="center" wrapText="1"/>
    </xf>
    <xf numFmtId="0" fontId="21" fillId="4" borderId="20" xfId="0" applyFont="1" applyFill="1" applyBorder="1" applyAlignment="1">
      <alignment horizontal="center"/>
    </xf>
    <xf numFmtId="0" fontId="21" fillId="4" borderId="0" xfId="0" applyFont="1" applyFill="1" applyAlignment="1">
      <alignment horizontal="center"/>
    </xf>
    <xf numFmtId="0" fontId="21" fillId="4" borderId="24" xfId="0" applyFont="1" applyFill="1" applyBorder="1" applyAlignment="1">
      <alignment horizontal="center"/>
    </xf>
    <xf numFmtId="49" fontId="4" fillId="4" borderId="20" xfId="2" quotePrefix="1" applyNumberFormat="1" applyFont="1" applyFill="1" applyBorder="1" applyAlignment="1">
      <alignment horizontal="left" vertical="center" wrapText="1"/>
    </xf>
    <xf numFmtId="49" fontId="4" fillId="4" borderId="0" xfId="2" quotePrefix="1" applyNumberFormat="1" applyFont="1" applyFill="1" applyAlignment="1">
      <alignment horizontal="left" vertical="center" wrapText="1"/>
    </xf>
    <xf numFmtId="49" fontId="4" fillId="4" borderId="24" xfId="2" quotePrefix="1" applyNumberFormat="1" applyFont="1" applyFill="1" applyBorder="1" applyAlignment="1">
      <alignment horizontal="left" vertical="center" wrapText="1"/>
    </xf>
    <xf numFmtId="4" fontId="4" fillId="4" borderId="17" xfId="3" applyNumberFormat="1" applyFont="1" applyFill="1" applyBorder="1" applyAlignment="1">
      <alignment horizontal="center"/>
    </xf>
    <xf numFmtId="4" fontId="4" fillId="4" borderId="19" xfId="3" applyNumberFormat="1" applyFont="1" applyFill="1" applyBorder="1" applyAlignment="1">
      <alignment horizontal="center"/>
    </xf>
    <xf numFmtId="4" fontId="4" fillId="2" borderId="17" xfId="3" applyNumberFormat="1" applyFont="1" applyFill="1" applyBorder="1" applyAlignment="1" applyProtection="1">
      <alignment horizontal="center"/>
      <protection locked="0"/>
    </xf>
    <xf numFmtId="4" fontId="4" fillId="2" borderId="19" xfId="3" applyNumberFormat="1" applyFont="1" applyFill="1" applyBorder="1" applyAlignment="1" applyProtection="1">
      <alignment horizontal="center"/>
      <protection locked="0"/>
    </xf>
    <xf numFmtId="0" fontId="4" fillId="4" borderId="20" xfId="3" applyFont="1" applyFill="1" applyBorder="1" applyAlignment="1">
      <alignment horizontal="left" wrapText="1"/>
    </xf>
    <xf numFmtId="0" fontId="4" fillId="4" borderId="0" xfId="3" applyFont="1" applyFill="1" applyAlignment="1">
      <alignment horizontal="left" wrapText="1"/>
    </xf>
    <xf numFmtId="0" fontId="4" fillId="4" borderId="24" xfId="3" applyFont="1" applyFill="1" applyBorder="1" applyAlignment="1">
      <alignment horizontal="left" wrapText="1"/>
    </xf>
    <xf numFmtId="0" fontId="2" fillId="0" borderId="45" xfId="4" applyFont="1" applyBorder="1" applyAlignment="1">
      <alignment horizontal="center" vertical="center" wrapText="1"/>
    </xf>
    <xf numFmtId="0" fontId="2" fillId="0" borderId="47" xfId="4" applyFont="1" applyBorder="1" applyAlignment="1">
      <alignment horizontal="center" vertical="center" wrapText="1"/>
    </xf>
    <xf numFmtId="0" fontId="31" fillId="0" borderId="11" xfId="4" applyFont="1" applyBorder="1" applyAlignment="1">
      <alignment horizontal="center" vertical="center"/>
    </xf>
    <xf numFmtId="0" fontId="31" fillId="0" borderId="43" xfId="4" applyFont="1" applyBorder="1" applyAlignment="1">
      <alignment horizontal="center" vertical="center"/>
    </xf>
    <xf numFmtId="0" fontId="31" fillId="0" borderId="44" xfId="4" applyFont="1" applyBorder="1" applyAlignment="1">
      <alignment horizontal="center" vertical="center"/>
    </xf>
    <xf numFmtId="0" fontId="13" fillId="0" borderId="7" xfId="4" applyFont="1" applyBorder="1" applyAlignment="1">
      <alignment horizontal="left" vertical="top" wrapText="1"/>
    </xf>
    <xf numFmtId="0" fontId="2" fillId="7" borderId="7" xfId="4" applyFont="1" applyFill="1" applyBorder="1" applyAlignment="1" applyProtection="1">
      <alignment horizontal="left" vertical="center"/>
      <protection locked="0"/>
    </xf>
    <xf numFmtId="0" fontId="31" fillId="0" borderId="7" xfId="4" applyFont="1" applyBorder="1" applyAlignment="1">
      <alignment horizontal="center" vertical="center" wrapText="1"/>
    </xf>
    <xf numFmtId="0" fontId="17" fillId="0" borderId="46" xfId="4" applyFont="1" applyBorder="1" applyAlignment="1">
      <alignment horizontal="center" vertical="center" wrapText="1"/>
    </xf>
    <xf numFmtId="0" fontId="17" fillId="0" borderId="3" xfId="4" applyFont="1" applyBorder="1" applyAlignment="1">
      <alignment horizontal="center" vertical="center" wrapText="1"/>
    </xf>
    <xf numFmtId="0" fontId="12" fillId="0" borderId="7" xfId="4" applyFont="1" applyBorder="1" applyAlignment="1">
      <alignment horizontal="left"/>
    </xf>
    <xf numFmtId="0" fontId="15" fillId="0" borderId="7" xfId="4" applyFont="1" applyBorder="1" applyAlignment="1">
      <alignment horizontal="left"/>
    </xf>
  </cellXfs>
  <cellStyles count="7">
    <cellStyle name="Prozent 2" xfId="5" xr:uid="{EC96B698-8F5A-40B0-8EE4-D19221802E48}"/>
    <cellStyle name="Standard" xfId="0" builtinId="0"/>
    <cellStyle name="Standard 2 2" xfId="2" xr:uid="{BA6757BA-231F-4A07-AAA1-66103D62506B}"/>
    <cellStyle name="Standard 3" xfId="3" xr:uid="{9751CE56-E298-4B2F-8AF4-CAEA922E6FDD}"/>
    <cellStyle name="Standard 4" xfId="4" xr:uid="{2B355A7A-9738-4494-AF1C-A9386B21AFA7}"/>
    <cellStyle name="Währung" xfId="1" builtinId="4"/>
    <cellStyle name="Währung 2" xfId="6" xr:uid="{EBF7E17A-3045-486F-80F1-864EB91FA3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228600</xdr:colOff>
          <xdr:row>30</xdr:row>
          <xdr:rowOff>160020</xdr:rowOff>
        </xdr:from>
        <xdr:to>
          <xdr:col>4</xdr:col>
          <xdr:colOff>594360</xdr:colOff>
          <xdr:row>32</xdr:row>
          <xdr:rowOff>137160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 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31</xdr:row>
          <xdr:rowOff>289560</xdr:rowOff>
        </xdr:from>
        <xdr:to>
          <xdr:col>4</xdr:col>
          <xdr:colOff>594360</xdr:colOff>
          <xdr:row>33</xdr:row>
          <xdr:rowOff>22860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D2465-095B-4B41-B29F-2EE17D9AA7A8}">
  <dimension ref="A1:L20"/>
  <sheetViews>
    <sheetView zoomScale="90" zoomScaleNormal="90" workbookViewId="0">
      <selection activeCell="L3" sqref="L3"/>
    </sheetView>
  </sheetViews>
  <sheetFormatPr baseColWidth="10" defaultColWidth="11.44140625" defaultRowHeight="13.2" x14ac:dyDescent="0.25"/>
  <cols>
    <col min="1" max="1" width="52.109375" customWidth="1"/>
    <col min="2" max="2" width="19" customWidth="1"/>
    <col min="3" max="3" width="23.33203125" customWidth="1"/>
    <col min="12" max="12" width="16.6640625" customWidth="1"/>
  </cols>
  <sheetData>
    <row r="1" spans="1:12" ht="13.8" thickBot="1" x14ac:dyDescent="0.3">
      <c r="A1" s="6" t="s">
        <v>13</v>
      </c>
      <c r="B1" s="7" t="s">
        <v>49</v>
      </c>
      <c r="F1" s="121" t="s">
        <v>10</v>
      </c>
      <c r="G1" s="122"/>
      <c r="H1" s="122"/>
      <c r="I1" s="122"/>
      <c r="J1" s="123"/>
    </row>
    <row r="2" spans="1:12" ht="13.8" thickBot="1" x14ac:dyDescent="0.3">
      <c r="A2" s="6" t="s">
        <v>12</v>
      </c>
      <c r="B2" s="7" t="s">
        <v>50</v>
      </c>
      <c r="F2" s="124"/>
      <c r="G2" s="125"/>
      <c r="H2" s="125"/>
      <c r="I2" s="125"/>
      <c r="J2" s="126"/>
    </row>
    <row r="3" spans="1:12" x14ac:dyDescent="0.25">
      <c r="A3" s="6" t="s">
        <v>78</v>
      </c>
      <c r="B3" s="6" t="s">
        <v>79</v>
      </c>
      <c r="F3" s="120"/>
      <c r="G3" s="120"/>
      <c r="H3" s="120"/>
      <c r="I3" s="120"/>
      <c r="J3" s="120"/>
    </row>
    <row r="4" spans="1:12" x14ac:dyDescent="0.25">
      <c r="A4" s="6" t="s">
        <v>40</v>
      </c>
      <c r="B4" s="7" t="s">
        <v>80</v>
      </c>
      <c r="F4" s="120"/>
      <c r="G4" s="120"/>
      <c r="H4" s="120"/>
      <c r="I4" s="120"/>
      <c r="J4" s="120"/>
    </row>
    <row r="5" spans="1:12" ht="7.2" customHeight="1" x14ac:dyDescent="0.25"/>
    <row r="6" spans="1:12" ht="15.6" x14ac:dyDescent="0.25">
      <c r="A6" s="117" t="s">
        <v>15</v>
      </c>
      <c r="B6" s="117"/>
      <c r="C6" s="117"/>
    </row>
    <row r="7" spans="1:12" ht="6" customHeight="1" thickBot="1" x14ac:dyDescent="0.3"/>
    <row r="8" spans="1:12" ht="250.5" customHeight="1" thickBot="1" x14ac:dyDescent="0.3">
      <c r="A8" s="127" t="s">
        <v>88</v>
      </c>
      <c r="B8" s="128"/>
      <c r="C8" s="128"/>
      <c r="D8" s="128"/>
      <c r="E8" s="128"/>
      <c r="F8" s="128"/>
      <c r="G8" s="128"/>
      <c r="H8" s="128"/>
      <c r="I8" s="128"/>
      <c r="J8" s="128"/>
      <c r="K8" s="128"/>
      <c r="L8" s="129"/>
    </row>
    <row r="9" spans="1:12" ht="14.4" customHeight="1" thickBot="1" x14ac:dyDescent="0.3"/>
    <row r="10" spans="1:12" ht="28.95" customHeight="1" x14ac:dyDescent="0.25">
      <c r="A10" s="130" t="s">
        <v>52</v>
      </c>
      <c r="B10" s="131"/>
      <c r="C10" s="131"/>
      <c r="D10" s="131"/>
      <c r="E10" s="131"/>
      <c r="F10" s="131"/>
      <c r="G10" s="131"/>
      <c r="H10" s="131"/>
      <c r="I10" s="131"/>
      <c r="J10" s="131"/>
      <c r="K10" s="131"/>
      <c r="L10" s="132"/>
    </row>
    <row r="11" spans="1:12" ht="23.4" customHeight="1" thickBot="1" x14ac:dyDescent="0.3">
      <c r="A11" s="133">
        <v>0</v>
      </c>
      <c r="B11" s="134"/>
      <c r="C11" s="134"/>
      <c r="D11" s="134"/>
      <c r="E11" s="134"/>
      <c r="F11" s="134"/>
      <c r="G11" s="134"/>
      <c r="H11" s="134"/>
      <c r="I11" s="134"/>
      <c r="J11" s="134"/>
      <c r="K11" s="134"/>
      <c r="L11" s="135"/>
    </row>
    <row r="13" spans="1:12" ht="19.95" customHeight="1" x14ac:dyDescent="0.25">
      <c r="A13" s="118"/>
    </row>
    <row r="18" spans="10:10" x14ac:dyDescent="0.25">
      <c r="J18" s="119"/>
    </row>
    <row r="19" spans="10:10" x14ac:dyDescent="0.25">
      <c r="J19" s="119"/>
    </row>
    <row r="20" spans="10:10" x14ac:dyDescent="0.25">
      <c r="J20" s="119"/>
    </row>
  </sheetData>
  <sheetProtection algorithmName="SHA-512" hashValue="xDjConESbo5kJJ6JFR2kCMNN7X+jfpghSy3G+5KNdFdzY3ZPI42wO5gj/bSYEWmNegWIuX87TRZMoemlpQANOw==" saltValue="EWKExQgxh6aClmFbKPRUeQ==" spinCount="100000" sheet="1" objects="1" scenarios="1"/>
  <mergeCells count="5">
    <mergeCell ref="F1:J1"/>
    <mergeCell ref="F2:J2"/>
    <mergeCell ref="A8:L8"/>
    <mergeCell ref="A10:L10"/>
    <mergeCell ref="A11:L1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AAFFF-DE74-440A-B991-58ABE7D78B35}">
  <sheetPr>
    <pageSetUpPr fitToPage="1"/>
  </sheetPr>
  <dimension ref="A1:H26"/>
  <sheetViews>
    <sheetView tabSelected="1" zoomScaleNormal="100" workbookViewId="0">
      <selection activeCell="C24" sqref="C24"/>
    </sheetView>
  </sheetViews>
  <sheetFormatPr baseColWidth="10" defaultRowHeight="13.2" x14ac:dyDescent="0.25"/>
  <cols>
    <col min="1" max="1" width="17.88671875" customWidth="1"/>
    <col min="2" max="2" width="31.6640625" bestFit="1" customWidth="1"/>
    <col min="3" max="3" width="17.6640625" customWidth="1"/>
    <col min="4" max="4" width="12.5546875" customWidth="1"/>
    <col min="5" max="5" width="15.33203125" customWidth="1"/>
    <col min="6" max="6" width="25.33203125" customWidth="1"/>
    <col min="7" max="7" width="17.5546875" customWidth="1"/>
    <col min="8" max="8" width="29.6640625" customWidth="1"/>
  </cols>
  <sheetData>
    <row r="1" spans="1:8" x14ac:dyDescent="0.25">
      <c r="A1" s="6" t="s">
        <v>13</v>
      </c>
      <c r="B1" s="7" t="s">
        <v>49</v>
      </c>
      <c r="D1" t="s">
        <v>89</v>
      </c>
    </row>
    <row r="2" spans="1:8" x14ac:dyDescent="0.25">
      <c r="A2" s="6" t="s">
        <v>12</v>
      </c>
      <c r="B2" s="7" t="s">
        <v>50</v>
      </c>
    </row>
    <row r="3" spans="1:8" x14ac:dyDescent="0.25">
      <c r="A3" s="6" t="s">
        <v>81</v>
      </c>
      <c r="B3" s="6" t="s">
        <v>79</v>
      </c>
    </row>
    <row r="4" spans="1:8" x14ac:dyDescent="0.25">
      <c r="A4" s="6" t="s">
        <v>40</v>
      </c>
      <c r="B4" s="7" t="s">
        <v>82</v>
      </c>
    </row>
    <row r="5" spans="1:8" x14ac:dyDescent="0.25">
      <c r="A5" s="6" t="s">
        <v>29</v>
      </c>
      <c r="B5" s="7" t="s">
        <v>30</v>
      </c>
      <c r="C5" s="7" t="s">
        <v>42</v>
      </c>
    </row>
    <row r="6" spans="1:8" ht="17.399999999999999" x14ac:dyDescent="0.25">
      <c r="A6" s="141" t="s">
        <v>41</v>
      </c>
      <c r="B6" s="141"/>
      <c r="C6" s="141"/>
      <c r="D6" s="141"/>
      <c r="E6" s="141"/>
      <c r="F6" s="141"/>
      <c r="G6" s="141"/>
      <c r="H6" s="141"/>
    </row>
    <row r="7" spans="1:8" ht="6.6" customHeight="1" x14ac:dyDescent="0.25">
      <c r="A7" s="142"/>
      <c r="B7" s="142"/>
      <c r="C7" s="142"/>
      <c r="D7" s="142"/>
      <c r="E7" s="142"/>
      <c r="F7" s="142"/>
      <c r="G7" s="142"/>
      <c r="H7" s="142"/>
    </row>
    <row r="8" spans="1:8" x14ac:dyDescent="0.25">
      <c r="A8" s="143" t="s">
        <v>53</v>
      </c>
      <c r="B8" s="143"/>
      <c r="C8" s="143"/>
      <c r="D8" s="143"/>
      <c r="E8" s="143"/>
      <c r="F8" s="143"/>
      <c r="G8" s="143"/>
      <c r="H8" s="143"/>
    </row>
    <row r="9" spans="1:8" ht="7.2" customHeight="1" thickBot="1" x14ac:dyDescent="0.3">
      <c r="A9" s="144"/>
      <c r="B9" s="144"/>
      <c r="C9" s="144"/>
      <c r="D9" s="144"/>
      <c r="E9" s="144"/>
      <c r="F9" s="144"/>
      <c r="G9" s="144"/>
      <c r="H9" s="144"/>
    </row>
    <row r="10" spans="1:8" ht="52.95" customHeight="1" x14ac:dyDescent="0.25">
      <c r="A10" s="16" t="s">
        <v>9</v>
      </c>
      <c r="B10" s="17" t="s">
        <v>8</v>
      </c>
      <c r="C10" s="17" t="s">
        <v>7</v>
      </c>
      <c r="D10" s="17" t="s">
        <v>6</v>
      </c>
      <c r="E10" s="17" t="s">
        <v>5</v>
      </c>
      <c r="F10" s="17" t="s">
        <v>4</v>
      </c>
      <c r="G10" s="17" t="s">
        <v>35</v>
      </c>
      <c r="H10" s="18" t="s">
        <v>36</v>
      </c>
    </row>
    <row r="11" spans="1:8" x14ac:dyDescent="0.25">
      <c r="A11" s="138" t="s">
        <v>75</v>
      </c>
      <c r="B11" s="139"/>
      <c r="C11" s="139"/>
      <c r="D11" s="139"/>
      <c r="E11" s="139"/>
      <c r="F11" s="139"/>
      <c r="G11" s="139"/>
      <c r="H11" s="140"/>
    </row>
    <row r="12" spans="1:8" x14ac:dyDescent="0.25">
      <c r="A12" s="136" t="s">
        <v>3</v>
      </c>
      <c r="B12" s="137" t="s">
        <v>33</v>
      </c>
      <c r="C12" s="49" t="s">
        <v>54</v>
      </c>
      <c r="D12" s="5">
        <v>5</v>
      </c>
      <c r="E12" s="4">
        <v>254</v>
      </c>
      <c r="F12" s="3">
        <f>E12*D12</f>
        <v>1270</v>
      </c>
      <c r="G12" s="12">
        <f>'A1c - SVS Niedersachsen'!H28</f>
        <v>0</v>
      </c>
      <c r="H12" s="2">
        <f>F12*G12</f>
        <v>0</v>
      </c>
    </row>
    <row r="13" spans="1:8" x14ac:dyDescent="0.25">
      <c r="A13" s="136"/>
      <c r="B13" s="137"/>
      <c r="C13" s="49" t="s">
        <v>43</v>
      </c>
      <c r="D13" s="5">
        <v>7</v>
      </c>
      <c r="E13" s="4">
        <v>254</v>
      </c>
      <c r="F13" s="3">
        <f>E13*D13</f>
        <v>1778</v>
      </c>
      <c r="G13" s="12">
        <f>G12*1.1</f>
        <v>0</v>
      </c>
      <c r="H13" s="2">
        <f>F13*G13</f>
        <v>0</v>
      </c>
    </row>
    <row r="14" spans="1:8" ht="13.2" customHeight="1" x14ac:dyDescent="0.25">
      <c r="A14" s="11" t="s">
        <v>2</v>
      </c>
      <c r="B14" s="10" t="s">
        <v>31</v>
      </c>
      <c r="C14" s="49" t="s">
        <v>55</v>
      </c>
      <c r="D14" s="5">
        <v>12</v>
      </c>
      <c r="E14" s="4">
        <v>50</v>
      </c>
      <c r="F14" s="3">
        <f t="shared" ref="F14:F20" si="0">E14*D14</f>
        <v>600</v>
      </c>
      <c r="G14" s="12">
        <f>'A1c - SVS Niedersachsen'!H28</f>
        <v>0</v>
      </c>
      <c r="H14" s="2">
        <f>F14*G14</f>
        <v>0</v>
      </c>
    </row>
    <row r="15" spans="1:8" x14ac:dyDescent="0.25">
      <c r="A15" s="136" t="s">
        <v>1</v>
      </c>
      <c r="B15" s="137" t="s">
        <v>32</v>
      </c>
      <c r="C15" s="49" t="s">
        <v>54</v>
      </c>
      <c r="D15" s="5">
        <v>5</v>
      </c>
      <c r="E15" s="4">
        <v>50</v>
      </c>
      <c r="F15" s="3">
        <f t="shared" si="0"/>
        <v>250</v>
      </c>
      <c r="G15" s="12">
        <f>G14</f>
        <v>0</v>
      </c>
      <c r="H15" s="2">
        <f t="shared" ref="H15:H20" si="1">F15*G15</f>
        <v>0</v>
      </c>
    </row>
    <row r="16" spans="1:8" x14ac:dyDescent="0.25">
      <c r="A16" s="136"/>
      <c r="B16" s="137"/>
      <c r="C16" s="49" t="s">
        <v>43</v>
      </c>
      <c r="D16" s="5">
        <v>7</v>
      </c>
      <c r="E16" s="4">
        <v>50</v>
      </c>
      <c r="F16" s="3">
        <f t="shared" si="0"/>
        <v>350</v>
      </c>
      <c r="G16" s="12">
        <f>G14*1.1</f>
        <v>0</v>
      </c>
      <c r="H16" s="2">
        <f t="shared" si="1"/>
        <v>0</v>
      </c>
    </row>
    <row r="17" spans="1:8" x14ac:dyDescent="0.25">
      <c r="A17" s="145" t="s">
        <v>0</v>
      </c>
      <c r="B17" s="10" t="s">
        <v>44</v>
      </c>
      <c r="C17" s="50" t="s">
        <v>46</v>
      </c>
      <c r="D17" s="5">
        <v>17</v>
      </c>
      <c r="E17" s="4">
        <v>52</v>
      </c>
      <c r="F17" s="3">
        <f t="shared" si="0"/>
        <v>884</v>
      </c>
      <c r="G17" s="12">
        <f>'A1c - SVS Niedersachsen'!H28*1.25</f>
        <v>0</v>
      </c>
      <c r="H17" s="2">
        <f t="shared" si="1"/>
        <v>0</v>
      </c>
    </row>
    <row r="18" spans="1:8" x14ac:dyDescent="0.25">
      <c r="A18" s="147"/>
      <c r="B18" s="10" t="s">
        <v>45</v>
      </c>
      <c r="C18" s="50" t="s">
        <v>43</v>
      </c>
      <c r="D18" s="5">
        <v>7</v>
      </c>
      <c r="E18" s="4">
        <v>52</v>
      </c>
      <c r="F18" s="3">
        <f t="shared" si="0"/>
        <v>364</v>
      </c>
      <c r="G18" s="12">
        <f>G15*1.35</f>
        <v>0</v>
      </c>
      <c r="H18" s="2">
        <f t="shared" si="1"/>
        <v>0</v>
      </c>
    </row>
    <row r="19" spans="1:8" x14ac:dyDescent="0.25">
      <c r="A19" s="145" t="s">
        <v>34</v>
      </c>
      <c r="B19" s="27" t="s">
        <v>47</v>
      </c>
      <c r="C19" s="50" t="s">
        <v>46</v>
      </c>
      <c r="D19" s="5">
        <v>17</v>
      </c>
      <c r="E19" s="4">
        <v>12</v>
      </c>
      <c r="F19" s="3">
        <f t="shared" si="0"/>
        <v>204</v>
      </c>
      <c r="G19" s="12">
        <f>G14*1.75</f>
        <v>0</v>
      </c>
      <c r="H19" s="2">
        <f t="shared" si="1"/>
        <v>0</v>
      </c>
    </row>
    <row r="20" spans="1:8" ht="13.8" thickBot="1" x14ac:dyDescent="0.3">
      <c r="A20" s="146"/>
      <c r="B20" s="19" t="s">
        <v>48</v>
      </c>
      <c r="C20" s="51" t="s">
        <v>43</v>
      </c>
      <c r="D20" s="20">
        <v>7</v>
      </c>
      <c r="E20" s="21">
        <v>12</v>
      </c>
      <c r="F20" s="22">
        <f t="shared" si="0"/>
        <v>84</v>
      </c>
      <c r="G20" s="23">
        <f>G15*1.85</f>
        <v>0</v>
      </c>
      <c r="H20" s="24">
        <f t="shared" si="1"/>
        <v>0</v>
      </c>
    </row>
    <row r="21" spans="1:8" ht="14.4" thickBot="1" x14ac:dyDescent="0.3">
      <c r="A21" s="154"/>
      <c r="B21" s="154"/>
      <c r="C21" s="154"/>
      <c r="D21" s="154"/>
      <c r="E21" s="154"/>
      <c r="F21" s="154"/>
      <c r="G21" s="154"/>
      <c r="H21" s="154"/>
    </row>
    <row r="22" spans="1:8" ht="30" customHeight="1" x14ac:dyDescent="0.25">
      <c r="C22" s="46"/>
      <c r="D22" s="1"/>
      <c r="E22" s="152" t="s">
        <v>37</v>
      </c>
      <c r="F22" s="153"/>
      <c r="G22" s="153"/>
      <c r="H22" s="13">
        <f>SUM(H12:H20)</f>
        <v>0</v>
      </c>
    </row>
    <row r="23" spans="1:8" ht="30" customHeight="1" thickBot="1" x14ac:dyDescent="0.3">
      <c r="C23" s="47"/>
      <c r="D23" s="1"/>
      <c r="E23" s="150" t="s">
        <v>38</v>
      </c>
      <c r="F23" s="151"/>
      <c r="G23" s="151"/>
      <c r="H23" s="14">
        <f>H22/12*58</f>
        <v>0</v>
      </c>
    </row>
    <row r="24" spans="1:8" ht="30" customHeight="1" thickTop="1" thickBot="1" x14ac:dyDescent="0.3">
      <c r="D24" s="1"/>
      <c r="E24" s="148" t="s">
        <v>16</v>
      </c>
      <c r="F24" s="149"/>
      <c r="G24" s="149"/>
      <c r="H24" s="15">
        <f>H23*1.19</f>
        <v>0</v>
      </c>
    </row>
    <row r="25" spans="1:8" ht="13.2" customHeight="1" x14ac:dyDescent="0.3">
      <c r="D25" s="1"/>
      <c r="E25" s="1"/>
      <c r="F25" s="25"/>
      <c r="G25" s="25"/>
      <c r="H25" s="25"/>
    </row>
    <row r="26" spans="1:8" ht="13.2" customHeight="1" x14ac:dyDescent="0.3">
      <c r="D26" s="1"/>
      <c r="E26" s="1"/>
      <c r="F26" s="25"/>
      <c r="G26" s="25"/>
      <c r="H26" s="25"/>
    </row>
  </sheetData>
  <sheetProtection algorithmName="SHA-512" hashValue="YbLW3rElkj2I/TX0j1omNtet3apVOVp4zyZzs6Fu4RB3GPPwqtFfxpCgGwWqinOh9qT2p9qNPHTLpsJc6zO4fw==" saltValue="y7aE7m2g5sCXnn/mAm30ug==" spinCount="100000" sheet="1" objects="1" scenarios="1"/>
  <mergeCells count="15">
    <mergeCell ref="A19:A20"/>
    <mergeCell ref="A17:A18"/>
    <mergeCell ref="E24:G24"/>
    <mergeCell ref="E23:G23"/>
    <mergeCell ref="E22:G22"/>
    <mergeCell ref="A21:H21"/>
    <mergeCell ref="A12:A13"/>
    <mergeCell ref="B12:B13"/>
    <mergeCell ref="B15:B16"/>
    <mergeCell ref="A11:H11"/>
    <mergeCell ref="A6:H6"/>
    <mergeCell ref="A7:H7"/>
    <mergeCell ref="A8:H8"/>
    <mergeCell ref="A9:H9"/>
    <mergeCell ref="A15:A16"/>
  </mergeCells>
  <pageMargins left="0.7" right="0.7" top="0.78740157499999996" bottom="0.78740157499999996" header="0.3" footer="0.3"/>
  <pageSetup paperSize="9" scale="72"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FB93C-2A39-4FE3-AD11-AA1DD5D69FE1}">
  <sheetPr>
    <pageSetUpPr fitToPage="1"/>
  </sheetPr>
  <dimension ref="B1:J33"/>
  <sheetViews>
    <sheetView zoomScaleNormal="100" workbookViewId="0">
      <selection activeCell="B7" sqref="B7:J7"/>
    </sheetView>
  </sheetViews>
  <sheetFormatPr baseColWidth="10" defaultColWidth="11.5546875" defaultRowHeight="13.2" x14ac:dyDescent="0.25"/>
  <cols>
    <col min="1" max="1" width="4.88671875" customWidth="1"/>
    <col min="2" max="2" width="21.33203125" customWidth="1"/>
    <col min="3" max="3" width="15.5546875" customWidth="1"/>
    <col min="4" max="4" width="18.33203125" customWidth="1"/>
    <col min="5" max="5" width="19.5546875" customWidth="1"/>
    <col min="7" max="7" width="7" customWidth="1"/>
    <col min="9" max="9" width="19.33203125" customWidth="1"/>
    <col min="10" max="10" width="20.88671875" customWidth="1"/>
  </cols>
  <sheetData>
    <row r="1" spans="2:10" x14ac:dyDescent="0.25">
      <c r="B1" s="52"/>
      <c r="C1" s="53"/>
      <c r="D1" s="53"/>
      <c r="E1" s="53"/>
      <c r="F1" s="53"/>
      <c r="G1" s="53"/>
      <c r="H1" s="53"/>
      <c r="I1" s="53"/>
      <c r="J1" s="54"/>
    </row>
    <row r="2" spans="2:10" x14ac:dyDescent="0.25">
      <c r="B2" s="55" t="s">
        <v>13</v>
      </c>
      <c r="C2" s="56" t="s">
        <v>49</v>
      </c>
      <c r="D2" s="57"/>
      <c r="E2" s="57"/>
      <c r="F2" s="57"/>
      <c r="G2" s="57"/>
      <c r="H2" s="58"/>
      <c r="I2" s="57"/>
      <c r="J2" s="59"/>
    </row>
    <row r="3" spans="2:10" x14ac:dyDescent="0.25">
      <c r="B3" s="55" t="s">
        <v>12</v>
      </c>
      <c r="C3" s="56" t="s">
        <v>14</v>
      </c>
      <c r="D3" s="57"/>
      <c r="E3" s="57"/>
      <c r="F3" s="57"/>
      <c r="G3" s="57"/>
      <c r="H3" s="57"/>
      <c r="I3" s="57"/>
      <c r="J3" s="59"/>
    </row>
    <row r="4" spans="2:10" x14ac:dyDescent="0.25">
      <c r="B4" s="55" t="s">
        <v>81</v>
      </c>
      <c r="C4" s="6" t="s">
        <v>79</v>
      </c>
      <c r="D4" s="57"/>
      <c r="E4" s="57"/>
      <c r="F4" s="57"/>
      <c r="G4" s="57"/>
      <c r="H4" s="57"/>
      <c r="I4" s="57"/>
      <c r="J4" s="59"/>
    </row>
    <row r="5" spans="2:10" x14ac:dyDescent="0.25">
      <c r="B5" s="55" t="s">
        <v>11</v>
      </c>
      <c r="C5" s="60" t="s">
        <v>76</v>
      </c>
      <c r="D5" s="57"/>
      <c r="E5" s="57"/>
      <c r="F5" s="57"/>
      <c r="G5" s="57"/>
      <c r="H5" s="57"/>
      <c r="I5" s="57"/>
      <c r="J5" s="59"/>
    </row>
    <row r="6" spans="2:10" x14ac:dyDescent="0.25">
      <c r="B6" s="61"/>
      <c r="C6" s="62"/>
      <c r="D6" s="62"/>
      <c r="E6" s="62"/>
      <c r="F6" s="57"/>
      <c r="G6" s="57"/>
      <c r="H6" s="57"/>
      <c r="I6" s="57"/>
      <c r="J6" s="59"/>
    </row>
    <row r="7" spans="2:10" ht="18" customHeight="1" x14ac:dyDescent="0.4">
      <c r="B7" s="167" t="s">
        <v>39</v>
      </c>
      <c r="C7" s="168"/>
      <c r="D7" s="168"/>
      <c r="E7" s="168"/>
      <c r="F7" s="168"/>
      <c r="G7" s="168"/>
      <c r="H7" s="168"/>
      <c r="I7" s="168"/>
      <c r="J7" s="169"/>
    </row>
    <row r="8" spans="2:10" x14ac:dyDescent="0.25">
      <c r="B8" s="63"/>
      <c r="C8" s="57"/>
      <c r="D8" s="57"/>
      <c r="E8" s="57"/>
      <c r="F8" s="57"/>
      <c r="G8" s="64"/>
      <c r="H8" s="64"/>
      <c r="I8" s="64"/>
      <c r="J8" s="65"/>
    </row>
    <row r="9" spans="2:10" ht="34.200000000000003" customHeight="1" thickBot="1" x14ac:dyDescent="0.3">
      <c r="B9" s="170" t="s">
        <v>18</v>
      </c>
      <c r="C9" s="171"/>
      <c r="D9" s="171"/>
      <c r="E9" s="171"/>
      <c r="F9" s="171"/>
      <c r="G9" s="171"/>
      <c r="H9" s="171"/>
      <c r="I9" s="171"/>
      <c r="J9" s="172"/>
    </row>
    <row r="10" spans="2:10" ht="13.8" thickBot="1" x14ac:dyDescent="0.3">
      <c r="B10" s="66"/>
      <c r="C10" s="67"/>
      <c r="D10" s="67"/>
      <c r="E10" s="67"/>
      <c r="F10" s="173" t="s">
        <v>19</v>
      </c>
      <c r="G10" s="174"/>
      <c r="H10" s="175"/>
      <c r="I10" s="176"/>
      <c r="J10" s="68"/>
    </row>
    <row r="11" spans="2:10" x14ac:dyDescent="0.25">
      <c r="B11" s="69"/>
      <c r="C11" s="70"/>
      <c r="D11" s="70"/>
      <c r="E11" s="70"/>
      <c r="F11" s="71"/>
      <c r="G11" s="72"/>
      <c r="H11" s="71"/>
      <c r="I11" s="73"/>
      <c r="J11" s="74"/>
    </row>
    <row r="12" spans="2:10" x14ac:dyDescent="0.25">
      <c r="B12" s="75"/>
      <c r="C12" s="76"/>
      <c r="D12" s="76"/>
      <c r="E12" s="76"/>
      <c r="F12" s="77"/>
      <c r="G12" s="76"/>
      <c r="H12" s="77"/>
      <c r="I12" s="76"/>
      <c r="J12" s="68"/>
    </row>
    <row r="13" spans="2:10" x14ac:dyDescent="0.25">
      <c r="B13" s="78" t="s">
        <v>20</v>
      </c>
      <c r="C13" s="67"/>
      <c r="D13" s="79"/>
      <c r="E13" s="67"/>
      <c r="F13" s="80">
        <v>100</v>
      </c>
      <c r="G13" s="79" t="s">
        <v>21</v>
      </c>
      <c r="H13" s="9"/>
      <c r="I13" s="81" t="s">
        <v>22</v>
      </c>
      <c r="J13" s="68"/>
    </row>
    <row r="14" spans="2:10" ht="8.4" customHeight="1" x14ac:dyDescent="0.25">
      <c r="B14" s="78"/>
      <c r="C14" s="67"/>
      <c r="D14" s="79"/>
      <c r="E14" s="67"/>
      <c r="F14" s="82"/>
      <c r="G14" s="79"/>
      <c r="H14" s="82"/>
      <c r="I14" s="79"/>
      <c r="J14" s="68"/>
    </row>
    <row r="15" spans="2:10" ht="26.4" customHeight="1" x14ac:dyDescent="0.25">
      <c r="B15" s="177" t="s">
        <v>23</v>
      </c>
      <c r="C15" s="178"/>
      <c r="D15" s="178"/>
      <c r="E15" s="178"/>
      <c r="F15" s="178"/>
      <c r="G15" s="178"/>
      <c r="H15" s="178"/>
      <c r="I15" s="178"/>
      <c r="J15" s="179"/>
    </row>
    <row r="16" spans="2:10" x14ac:dyDescent="0.25">
      <c r="B16" s="83"/>
      <c r="C16" s="70"/>
      <c r="D16" s="72"/>
      <c r="E16" s="70"/>
      <c r="F16" s="71"/>
      <c r="G16" s="72"/>
      <c r="H16" s="71"/>
      <c r="I16" s="72"/>
      <c r="J16" s="74"/>
    </row>
    <row r="17" spans="2:10" x14ac:dyDescent="0.25">
      <c r="B17" s="78"/>
      <c r="C17" s="67"/>
      <c r="D17" s="79"/>
      <c r="E17" s="67"/>
      <c r="F17" s="82"/>
      <c r="G17" s="79"/>
      <c r="H17" s="82"/>
      <c r="I17" s="79"/>
      <c r="J17" s="68"/>
    </row>
    <row r="18" spans="2:10" x14ac:dyDescent="0.25">
      <c r="B18" s="84" t="s">
        <v>24</v>
      </c>
      <c r="C18" s="85"/>
      <c r="D18" s="85"/>
      <c r="E18" s="85"/>
      <c r="F18" s="26"/>
      <c r="G18" s="85" t="s">
        <v>21</v>
      </c>
      <c r="H18" s="86">
        <f>H13*F18/100</f>
        <v>0</v>
      </c>
      <c r="I18" s="87" t="s">
        <v>22</v>
      </c>
      <c r="J18" s="88"/>
    </row>
    <row r="19" spans="2:10" ht="8.4" customHeight="1" x14ac:dyDescent="0.25">
      <c r="B19" s="84"/>
      <c r="C19" s="85"/>
      <c r="D19" s="85"/>
      <c r="E19" s="85"/>
      <c r="F19" s="89"/>
      <c r="G19" s="85"/>
      <c r="H19" s="90"/>
      <c r="I19" s="91"/>
      <c r="J19" s="88"/>
    </row>
    <row r="20" spans="2:10" ht="25.2" customHeight="1" x14ac:dyDescent="0.25">
      <c r="B20" s="164" t="s">
        <v>25</v>
      </c>
      <c r="C20" s="165"/>
      <c r="D20" s="165"/>
      <c r="E20" s="165"/>
      <c r="F20" s="165"/>
      <c r="G20" s="165"/>
      <c r="H20" s="165"/>
      <c r="I20" s="165"/>
      <c r="J20" s="166"/>
    </row>
    <row r="21" spans="2:10" x14ac:dyDescent="0.25">
      <c r="B21" s="83"/>
      <c r="C21" s="70"/>
      <c r="D21" s="72"/>
      <c r="E21" s="70"/>
      <c r="F21" s="71"/>
      <c r="G21" s="72"/>
      <c r="H21" s="71"/>
      <c r="I21" s="72"/>
      <c r="J21" s="74"/>
    </row>
    <row r="22" spans="2:10" x14ac:dyDescent="0.25">
      <c r="B22" s="78"/>
      <c r="C22" s="67"/>
      <c r="D22" s="79"/>
      <c r="E22" s="67"/>
      <c r="F22" s="82"/>
      <c r="G22" s="79"/>
      <c r="H22" s="82"/>
      <c r="I22" s="79"/>
      <c r="J22" s="68"/>
    </row>
    <row r="23" spans="2:10" x14ac:dyDescent="0.25">
      <c r="B23" s="92" t="s">
        <v>26</v>
      </c>
      <c r="C23" s="67"/>
      <c r="D23" s="67"/>
      <c r="E23" s="67"/>
      <c r="F23" s="26"/>
      <c r="G23" s="67" t="s">
        <v>21</v>
      </c>
      <c r="H23" s="80">
        <f>H13*F23/100</f>
        <v>0</v>
      </c>
      <c r="I23" s="93" t="s">
        <v>22</v>
      </c>
      <c r="J23" s="68"/>
    </row>
    <row r="24" spans="2:10" ht="8.4" customHeight="1" x14ac:dyDescent="0.25">
      <c r="B24" s="92"/>
      <c r="C24" s="67"/>
      <c r="D24" s="67"/>
      <c r="E24" s="67"/>
      <c r="F24" s="94"/>
      <c r="G24" s="67"/>
      <c r="H24" s="82"/>
      <c r="I24" s="79"/>
      <c r="J24" s="68"/>
    </row>
    <row r="25" spans="2:10" ht="13.2" customHeight="1" x14ac:dyDescent="0.25">
      <c r="B25" s="95" t="s">
        <v>27</v>
      </c>
      <c r="C25" s="96"/>
      <c r="D25" s="96"/>
      <c r="E25" s="67"/>
      <c r="F25" s="97"/>
      <c r="G25" s="67"/>
      <c r="H25" s="82"/>
      <c r="I25" s="79"/>
      <c r="J25" s="68"/>
    </row>
    <row r="26" spans="2:10" ht="13.8" thickBot="1" x14ac:dyDescent="0.3">
      <c r="B26" s="98"/>
      <c r="C26" s="99"/>
      <c r="D26" s="99"/>
      <c r="E26" s="70"/>
      <c r="F26" s="100"/>
      <c r="G26" s="70"/>
      <c r="H26" s="71"/>
      <c r="I26" s="72"/>
      <c r="J26" s="74"/>
    </row>
    <row r="27" spans="2:10" ht="13.8" thickBot="1" x14ac:dyDescent="0.3">
      <c r="B27" s="101"/>
      <c r="C27" s="102"/>
      <c r="D27" s="102"/>
      <c r="E27" s="102"/>
      <c r="F27" s="103"/>
      <c r="G27" s="102"/>
      <c r="H27" s="103"/>
      <c r="I27" s="102"/>
      <c r="J27" s="104"/>
    </row>
    <row r="28" spans="2:10" ht="13.8" thickBot="1" x14ac:dyDescent="0.3">
      <c r="B28" s="105" t="s">
        <v>28</v>
      </c>
      <c r="C28" s="106"/>
      <c r="D28" s="106"/>
      <c r="E28" s="67"/>
      <c r="F28" s="107">
        <f>(F13+F18+F23)</f>
        <v>100</v>
      </c>
      <c r="G28" s="67" t="s">
        <v>21</v>
      </c>
      <c r="H28" s="108">
        <f>H13+H18+H23</f>
        <v>0</v>
      </c>
      <c r="I28" s="109" t="s">
        <v>22</v>
      </c>
      <c r="J28" s="68"/>
    </row>
    <row r="29" spans="2:10" ht="13.8" thickBot="1" x14ac:dyDescent="0.3">
      <c r="B29" s="110"/>
      <c r="C29" s="111"/>
      <c r="D29" s="111"/>
      <c r="E29" s="111"/>
      <c r="F29" s="112"/>
      <c r="G29" s="111"/>
      <c r="H29" s="112"/>
      <c r="I29" s="111"/>
      <c r="J29" s="113"/>
    </row>
    <row r="30" spans="2:10" ht="13.8" thickBot="1" x14ac:dyDescent="0.3">
      <c r="B30" s="114"/>
      <c r="C30" s="114"/>
      <c r="D30" s="114"/>
      <c r="E30" s="114"/>
      <c r="F30" s="115"/>
      <c r="G30" s="116"/>
      <c r="H30" s="116"/>
      <c r="I30" s="116"/>
      <c r="J30" s="116"/>
    </row>
    <row r="31" spans="2:10" ht="24" customHeight="1" x14ac:dyDescent="0.25">
      <c r="B31" s="155" t="s">
        <v>17</v>
      </c>
      <c r="C31" s="156"/>
      <c r="D31" s="156"/>
      <c r="E31" s="157"/>
    </row>
    <row r="32" spans="2:10" ht="24.6" customHeight="1" x14ac:dyDescent="0.25">
      <c r="B32" s="158" t="s">
        <v>51</v>
      </c>
      <c r="C32" s="159"/>
      <c r="D32" s="160"/>
      <c r="E32" s="28"/>
    </row>
    <row r="33" spans="2:5" ht="30" customHeight="1" thickBot="1" x14ac:dyDescent="0.3">
      <c r="B33" s="161"/>
      <c r="C33" s="162"/>
      <c r="D33" s="163"/>
      <c r="E33" s="8"/>
    </row>
  </sheetData>
  <sheetProtection algorithmName="SHA-512" hashValue="Q78C22J6uSTFdGjVQfNfsAtK0XBCBe/9UNXnc3tD16gv+MdSOP7uTVRHD+qE5r83BwYLRhj5PHn+BiCsgF1ooQ==" saltValue="aL7+bOKGOVpYqe2+Hn5twA==" spinCount="100000" sheet="1" objects="1" scenarios="1"/>
  <mergeCells count="8">
    <mergeCell ref="B31:E31"/>
    <mergeCell ref="B32:D33"/>
    <mergeCell ref="B20:J20"/>
    <mergeCell ref="B7:J7"/>
    <mergeCell ref="B9:J9"/>
    <mergeCell ref="F10:G10"/>
    <mergeCell ref="H10:I10"/>
    <mergeCell ref="B15:J15"/>
  </mergeCells>
  <pageMargins left="0.7" right="0.7" top="0.78740157499999996" bottom="0.78740157499999996" header="0.3" footer="0.3"/>
  <pageSetup paperSize="9"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5" r:id="rId4" name="Check Box 7">
              <controlPr defaultSize="0" autoFill="0" autoLine="0" autoPict="0">
                <anchor moveWithCells="1">
                  <from>
                    <xdr:col>4</xdr:col>
                    <xdr:colOff>228600</xdr:colOff>
                    <xdr:row>30</xdr:row>
                    <xdr:rowOff>160020</xdr:rowOff>
                  </from>
                  <to>
                    <xdr:col>4</xdr:col>
                    <xdr:colOff>594360</xdr:colOff>
                    <xdr:row>32</xdr:row>
                    <xdr:rowOff>137160</xdr:rowOff>
                  </to>
                </anchor>
              </controlPr>
            </control>
          </mc:Choice>
        </mc:AlternateContent>
        <mc:AlternateContent xmlns:mc="http://schemas.openxmlformats.org/markup-compatibility/2006">
          <mc:Choice Requires="x14">
            <control shapeId="2056" r:id="rId5" name="Check Box 8">
              <controlPr defaultSize="0" autoFill="0" autoLine="0" autoPict="0">
                <anchor moveWithCells="1">
                  <from>
                    <xdr:col>4</xdr:col>
                    <xdr:colOff>228600</xdr:colOff>
                    <xdr:row>31</xdr:row>
                    <xdr:rowOff>289560</xdr:rowOff>
                  </from>
                  <to>
                    <xdr:col>4</xdr:col>
                    <xdr:colOff>594360</xdr:colOff>
                    <xdr:row>33</xdr:row>
                    <xdr:rowOff>22860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2047C-DD70-45A0-ACBB-022371F3E7D2}">
  <sheetPr>
    <pageSetUpPr fitToPage="1"/>
  </sheetPr>
  <dimension ref="B1:K24"/>
  <sheetViews>
    <sheetView zoomScaleNormal="100" workbookViewId="0">
      <selection activeCell="J2" sqref="J2"/>
    </sheetView>
  </sheetViews>
  <sheetFormatPr baseColWidth="10" defaultColWidth="10.88671875" defaultRowHeight="13.8" x14ac:dyDescent="0.25"/>
  <cols>
    <col min="1" max="1" width="2.44140625" style="29" customWidth="1"/>
    <col min="2" max="2" width="28.33203125" style="29" customWidth="1"/>
    <col min="3" max="3" width="22.5546875" style="29" bestFit="1" customWidth="1"/>
    <col min="4" max="4" width="15.109375" style="29" bestFit="1" customWidth="1"/>
    <col min="5" max="5" width="13.88671875" style="29" customWidth="1"/>
    <col min="6" max="6" width="12.109375" style="29" customWidth="1"/>
    <col min="7" max="7" width="14" style="29" customWidth="1"/>
    <col min="8" max="8" width="18.88671875" style="29" customWidth="1"/>
    <col min="9" max="9" width="11" style="29" bestFit="1" customWidth="1"/>
    <col min="10" max="10" width="10.88671875" style="29"/>
    <col min="11" max="11" width="11.5546875" style="29" bestFit="1" customWidth="1"/>
    <col min="12" max="16384" width="10.88671875" style="29"/>
  </cols>
  <sheetData>
    <row r="1" spans="2:10" ht="14.4" thickBot="1" x14ac:dyDescent="0.3"/>
    <row r="2" spans="2:10" ht="19.95" customHeight="1" thickBot="1" x14ac:dyDescent="0.3">
      <c r="B2" s="182" t="s">
        <v>56</v>
      </c>
      <c r="C2" s="183"/>
      <c r="D2" s="183"/>
      <c r="E2" s="183"/>
      <c r="F2" s="183"/>
      <c r="G2" s="183"/>
      <c r="H2" s="184"/>
    </row>
    <row r="3" spans="2:10" ht="10.95" customHeight="1" x14ac:dyDescent="0.25"/>
    <row r="4" spans="2:10" x14ac:dyDescent="0.25">
      <c r="B4" s="30" t="s">
        <v>57</v>
      </c>
      <c r="C4" s="190" t="s">
        <v>49</v>
      </c>
      <c r="D4" s="190"/>
      <c r="E4" s="190"/>
    </row>
    <row r="5" spans="2:10" x14ac:dyDescent="0.25">
      <c r="B5" s="30" t="s">
        <v>12</v>
      </c>
      <c r="C5" s="190" t="s">
        <v>14</v>
      </c>
      <c r="D5" s="190"/>
      <c r="E5" s="190"/>
    </row>
    <row r="6" spans="2:10" x14ac:dyDescent="0.25">
      <c r="B6" s="48" t="s">
        <v>81</v>
      </c>
      <c r="C6" s="191" t="s">
        <v>79</v>
      </c>
      <c r="D6" s="191"/>
      <c r="E6" s="191"/>
    </row>
    <row r="7" spans="2:10" x14ac:dyDescent="0.25">
      <c r="B7" s="30" t="s">
        <v>40</v>
      </c>
      <c r="C7" s="190" t="s">
        <v>77</v>
      </c>
      <c r="D7" s="190"/>
      <c r="E7" s="190"/>
    </row>
    <row r="8" spans="2:10" ht="12.45" customHeight="1" x14ac:dyDescent="0.25"/>
    <row r="9" spans="2:10" ht="28.95" customHeight="1" x14ac:dyDescent="0.25">
      <c r="B9" s="185" t="s">
        <v>58</v>
      </c>
      <c r="C9" s="185"/>
      <c r="D9" s="185"/>
      <c r="E9" s="185"/>
      <c r="F9" s="185"/>
      <c r="G9" s="185"/>
      <c r="H9" s="185"/>
    </row>
    <row r="10" spans="2:10" ht="23.25" customHeight="1" x14ac:dyDescent="0.25">
      <c r="B10" s="185"/>
      <c r="C10" s="185"/>
      <c r="D10" s="185"/>
      <c r="E10" s="185"/>
      <c r="F10" s="185"/>
      <c r="G10" s="185"/>
      <c r="H10" s="185"/>
      <c r="J10" s="31"/>
    </row>
    <row r="11" spans="2:10" ht="11.7" customHeight="1" x14ac:dyDescent="0.25"/>
    <row r="12" spans="2:10" x14ac:dyDescent="0.25">
      <c r="B12" s="32" t="s">
        <v>59</v>
      </c>
      <c r="C12" s="186"/>
      <c r="D12" s="186"/>
      <c r="E12" s="186"/>
      <c r="F12" s="186"/>
      <c r="G12" s="186"/>
      <c r="H12" s="186"/>
      <c r="J12" s="31"/>
    </row>
    <row r="13" spans="2:10" x14ac:dyDescent="0.25">
      <c r="B13" s="32" t="s">
        <v>60</v>
      </c>
      <c r="C13" s="186"/>
      <c r="D13" s="186"/>
      <c r="E13" s="186"/>
      <c r="F13" s="186"/>
      <c r="G13" s="186"/>
      <c r="H13" s="186"/>
    </row>
    <row r="14" spans="2:10" x14ac:dyDescent="0.25">
      <c r="B14" s="32" t="s">
        <v>61</v>
      </c>
      <c r="C14" s="186"/>
      <c r="D14" s="186"/>
      <c r="E14" s="186"/>
      <c r="F14" s="186"/>
      <c r="G14" s="186"/>
      <c r="H14" s="186"/>
    </row>
    <row r="16" spans="2:10" ht="30" customHeight="1" x14ac:dyDescent="0.25">
      <c r="B16" s="187" t="s">
        <v>62</v>
      </c>
      <c r="C16" s="187"/>
      <c r="D16" s="187"/>
      <c r="E16" s="187"/>
      <c r="F16" s="187"/>
      <c r="G16" s="187"/>
      <c r="H16" s="187"/>
    </row>
    <row r="17" spans="2:11" ht="22.95" customHeight="1" x14ac:dyDescent="0.25">
      <c r="B17" s="180" t="s">
        <v>63</v>
      </c>
      <c r="C17" s="180" t="s">
        <v>64</v>
      </c>
      <c r="D17" s="188" t="s">
        <v>65</v>
      </c>
      <c r="E17" s="189"/>
      <c r="F17" s="180" t="s">
        <v>66</v>
      </c>
      <c r="G17" s="180" t="s">
        <v>67</v>
      </c>
      <c r="H17" s="180" t="s">
        <v>68</v>
      </c>
    </row>
    <row r="18" spans="2:11" s="34" customFormat="1" ht="46.2" customHeight="1" x14ac:dyDescent="0.25">
      <c r="B18" s="181"/>
      <c r="C18" s="181"/>
      <c r="D18" s="33" t="s">
        <v>69</v>
      </c>
      <c r="E18" s="33" t="s">
        <v>70</v>
      </c>
      <c r="F18" s="181"/>
      <c r="G18" s="181"/>
      <c r="H18" s="181"/>
    </row>
    <row r="19" spans="2:11" s="34" customFormat="1" ht="28.5" customHeight="1" x14ac:dyDescent="0.25">
      <c r="B19" s="33" t="s">
        <v>71</v>
      </c>
      <c r="C19" s="33" t="s">
        <v>72</v>
      </c>
      <c r="D19" s="35">
        <v>0.9</v>
      </c>
      <c r="E19" s="36"/>
      <c r="F19" s="36"/>
      <c r="G19" s="36"/>
      <c r="H19" s="37" t="s">
        <v>73</v>
      </c>
    </row>
    <row r="20" spans="2:11" s="34" customFormat="1" ht="28.5" customHeight="1" x14ac:dyDescent="0.25">
      <c r="B20" s="38" t="str">
        <f>H19</f>
        <v>bitte aus Angebot übernehmen</v>
      </c>
      <c r="C20" s="39" t="s">
        <v>83</v>
      </c>
      <c r="D20" s="35">
        <f>$D$19</f>
        <v>0.9</v>
      </c>
      <c r="E20" s="40" t="s">
        <v>74</v>
      </c>
      <c r="F20" s="41"/>
      <c r="G20" s="42"/>
      <c r="H20" s="43" t="str">
        <f>IF(ISERROR(B20+(B20*D20*E20)),"-",(B20+(B20*D20*E20)))</f>
        <v>-</v>
      </c>
      <c r="J20" s="44"/>
      <c r="K20" s="45"/>
    </row>
    <row r="21" spans="2:11" s="34" customFormat="1" ht="28.5" customHeight="1" x14ac:dyDescent="0.25">
      <c r="B21" s="38" t="str">
        <f>H20</f>
        <v>-</v>
      </c>
      <c r="C21" s="39" t="s">
        <v>84</v>
      </c>
      <c r="D21" s="35">
        <f>$D$19</f>
        <v>0.9</v>
      </c>
      <c r="E21" s="40" t="s">
        <v>74</v>
      </c>
      <c r="F21" s="41"/>
      <c r="G21" s="41"/>
      <c r="H21" s="43" t="str">
        <f>IF(ISERROR(B21+(B21*D21*E21)),"-",(B21+(B21*D21*E21)))</f>
        <v>-</v>
      </c>
      <c r="K21" s="45"/>
    </row>
    <row r="22" spans="2:11" s="34" customFormat="1" ht="28.5" customHeight="1" x14ac:dyDescent="0.25">
      <c r="B22" s="38" t="str">
        <f>H21</f>
        <v>-</v>
      </c>
      <c r="C22" s="39" t="s">
        <v>85</v>
      </c>
      <c r="D22" s="35">
        <v>0.9</v>
      </c>
      <c r="E22" s="40" t="s">
        <v>74</v>
      </c>
      <c r="F22" s="41"/>
      <c r="G22" s="41"/>
      <c r="H22" s="43" t="str">
        <f>IF(ISERROR(B22+(B22*D22*E22)),"-",(B22+(B22*D22*E22)))</f>
        <v>-</v>
      </c>
    </row>
    <row r="23" spans="2:11" s="34" customFormat="1" ht="28.5" customHeight="1" x14ac:dyDescent="0.25">
      <c r="B23" s="38" t="str">
        <f>H22</f>
        <v>-</v>
      </c>
      <c r="C23" s="39" t="s">
        <v>86</v>
      </c>
      <c r="D23" s="35">
        <v>0.9</v>
      </c>
      <c r="E23" s="40" t="s">
        <v>74</v>
      </c>
      <c r="F23" s="41"/>
      <c r="G23" s="41"/>
      <c r="H23" s="43" t="str">
        <f>IF(ISERROR(B23+(B23*D23*E23)),"-",(B23+(B23*D23*E23)))</f>
        <v>-</v>
      </c>
    </row>
    <row r="24" spans="2:11" s="34" customFormat="1" ht="28.5" customHeight="1" x14ac:dyDescent="0.25">
      <c r="B24" s="38" t="str">
        <f>H23</f>
        <v>-</v>
      </c>
      <c r="C24" s="39" t="s">
        <v>87</v>
      </c>
      <c r="D24" s="35">
        <v>0.9</v>
      </c>
      <c r="E24" s="40" t="s">
        <v>74</v>
      </c>
      <c r="F24" s="41"/>
      <c r="G24" s="41"/>
      <c r="H24" s="43" t="str">
        <f>IF(ISERROR(B24+(B24*D24*E24)),"-",(B24+(B24*D24*E24)))</f>
        <v>-</v>
      </c>
    </row>
  </sheetData>
  <sheetProtection algorithmName="SHA-512" hashValue="nNLUCZlTF+hyvZyV+s4P+mFkIRegNQhwb+qe/sPn+wJaZTpCI9r7lMZ0ks56K45vudsIqRSabiXZD1jCboJ3WQ==" saltValue="rEGPj554yh/ccxuG8lEvew==" spinCount="100000" sheet="1" objects="1" scenarios="1"/>
  <mergeCells count="16">
    <mergeCell ref="H17:H18"/>
    <mergeCell ref="B2:H2"/>
    <mergeCell ref="B9:H10"/>
    <mergeCell ref="C12:H12"/>
    <mergeCell ref="C13:H13"/>
    <mergeCell ref="C14:H14"/>
    <mergeCell ref="B16:H16"/>
    <mergeCell ref="B17:B18"/>
    <mergeCell ref="C17:C18"/>
    <mergeCell ref="D17:E17"/>
    <mergeCell ref="F17:F18"/>
    <mergeCell ref="G17:G18"/>
    <mergeCell ref="C4:E4"/>
    <mergeCell ref="C5:E5"/>
    <mergeCell ref="C6:E6"/>
    <mergeCell ref="C7:E7"/>
  </mergeCells>
  <phoneticPr fontId="33" type="noConversion"/>
  <pageMargins left="0.7" right="0.7" top="0.78740157499999996" bottom="0.78740157499999996" header="0.3" footer="0.3"/>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gv_Phase xmlns="f18553e4-0ef6-4dd1-9e08-53b2286d7b98">2 Vorbereitung Vergabeverfahren</Vgv_Phase>
    <Vgv_Thema xmlns="C602CF76-44FD-4BD1-943E-BD469E2373D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4072A4D1B659EB49B96F1A0734E3671A" ma:contentTypeVersion="0" ma:contentTypeDescription="" ma:contentTypeScope="" ma:versionID="06eeba42fcb5f3f4f6b8f87f4ffe503e">
  <xsd:schema xmlns:xsd="http://www.w3.org/2001/XMLSchema" xmlns:xs="http://www.w3.org/2001/XMLSchema" xmlns:p="http://schemas.microsoft.com/office/2006/metadata/properties" xmlns:ns2="f18553e4-0ef6-4dd1-9e08-53b2286d7b98" xmlns:ns3="C602CF76-44FD-4BD1-943E-BD469E2373DE" targetNamespace="http://schemas.microsoft.com/office/2006/metadata/properties" ma:root="true" ma:fieldsID="588fc10ed7fb36cf39d793487195ff3d" ns2:_="" ns3:_="">
    <xsd:import namespace="f18553e4-0ef6-4dd1-9e08-53b2286d7b98"/>
    <xsd:import namespace="C602CF76-44FD-4BD1-943E-BD469E2373DE"/>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C602CF76-44FD-4BD1-943E-BD469E2373DE"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4D4927-CBA9-4717-8ECA-041524F67799}">
  <ds:schemaRefs>
    <ds:schemaRef ds:uri="http://schemas.microsoft.com/sharepoint/v3/contenttype/forms"/>
  </ds:schemaRefs>
</ds:datastoreItem>
</file>

<file path=customXml/itemProps2.xml><?xml version="1.0" encoding="utf-8"?>
<ds:datastoreItem xmlns:ds="http://schemas.openxmlformats.org/officeDocument/2006/customXml" ds:itemID="{AADB63A3-31E0-48F2-9B62-457D6A87AB85}">
  <ds:schemaRefs>
    <ds:schemaRef ds:uri="http://schemas.microsoft.com/office/infopath/2007/PartnerControls"/>
    <ds:schemaRef ds:uri="http://purl.org/dc/elements/1.1/"/>
    <ds:schemaRef ds:uri="http://purl.org/dc/terms/"/>
    <ds:schemaRef ds:uri="http://schemas.microsoft.com/office/2006/metadata/properties"/>
    <ds:schemaRef ds:uri="http://www.w3.org/XML/1998/namespace"/>
    <ds:schemaRef ds:uri="http://purl.org/dc/dcmitype/"/>
    <ds:schemaRef ds:uri="http://schemas.microsoft.com/office/2006/documentManagement/types"/>
    <ds:schemaRef ds:uri="http://schemas.openxmlformats.org/package/2006/metadata/core-properties"/>
    <ds:schemaRef ds:uri="C602CF76-44FD-4BD1-943E-BD469E2373DE"/>
    <ds:schemaRef ds:uri="f18553e4-0ef6-4dd1-9e08-53b2286d7b98"/>
  </ds:schemaRefs>
</ds:datastoreItem>
</file>

<file path=customXml/itemProps3.xml><?xml version="1.0" encoding="utf-8"?>
<ds:datastoreItem xmlns:ds="http://schemas.openxmlformats.org/officeDocument/2006/customXml" ds:itemID="{0A4D07A8-EE78-438B-B607-27523BF8C0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C602CF76-44FD-4BD1-943E-BD469E2373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48f69af-3265-4c12-b1e3-f63a8696e71d}" enabled="1" method="Standar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A1a Preisblatt - Deckblatt</vt:lpstr>
      <vt:lpstr>A1b Preisblatt - Preisangaben</vt:lpstr>
      <vt:lpstr>A1c - SVS Niedersachsen</vt:lpstr>
      <vt:lpstr>A2 - Muster Preisanpassungen</vt:lpstr>
      <vt:lpstr>'A2 - Muster Preisanpassungen'!Druckbereich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Techniker Krankenkasse</dc:creator>
  <cp:lastModifiedBy>Reinert, Patrick</cp:lastModifiedBy>
  <dcterms:created xsi:type="dcterms:W3CDTF">2022-04-27T05:30:51Z</dcterms:created>
  <dcterms:modified xsi:type="dcterms:W3CDTF">2026-04-24T10:20:18Z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48f69af-3265-4c12-b1e3-f63a8696e71d_Enabled">
    <vt:lpwstr>true</vt:lpwstr>
  </property>
  <property fmtid="{D5CDD505-2E9C-101B-9397-08002B2CF9AE}" pid="3" name="MSIP_Label_a48f69af-3265-4c12-b1e3-f63a8696e71d_SetDate">
    <vt:lpwstr>2022-04-27T05:30:52Z</vt:lpwstr>
  </property>
  <property fmtid="{D5CDD505-2E9C-101B-9397-08002B2CF9AE}" pid="4" name="MSIP_Label_a48f69af-3265-4c12-b1e3-f63a8696e71d_Method">
    <vt:lpwstr>Standard</vt:lpwstr>
  </property>
  <property fmtid="{D5CDD505-2E9C-101B-9397-08002B2CF9AE}" pid="5" name="MSIP_Label_a48f69af-3265-4c12-b1e3-f63a8696e71d_Name">
    <vt:lpwstr>Nur für den Dienstgebrauch</vt:lpwstr>
  </property>
  <property fmtid="{D5CDD505-2E9C-101B-9397-08002B2CF9AE}" pid="6" name="MSIP_Label_a48f69af-3265-4c12-b1e3-f63a8696e71d_SiteId">
    <vt:lpwstr>777634b8-6549-48dd-89f9-71c677fea243</vt:lpwstr>
  </property>
  <property fmtid="{D5CDD505-2E9C-101B-9397-08002B2CF9AE}" pid="7" name="MSIP_Label_a48f69af-3265-4c12-b1e3-f63a8696e71d_ActionId">
    <vt:lpwstr>4f43073c-aed8-43db-beba-37a50b133832</vt:lpwstr>
  </property>
  <property fmtid="{D5CDD505-2E9C-101B-9397-08002B2CF9AE}" pid="8" name="MSIP_Label_a48f69af-3265-4c12-b1e3-f63a8696e71d_ContentBits">
    <vt:lpwstr>0</vt:lpwstr>
  </property>
  <property fmtid="{D5CDD505-2E9C-101B-9397-08002B2CF9AE}" pid="9" name="ContentTypeId">
    <vt:lpwstr>0x010100E65520829C044D71A30CF51927CFE119004072A4D1B659EB49B96F1A0734E3671A</vt:lpwstr>
  </property>
</Properties>
</file>